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\Desktop\"/>
    </mc:Choice>
  </mc:AlternateContent>
  <bookViews>
    <workbookView xWindow="17595" yWindow="30" windowWidth="19020" windowHeight="13680" tabRatio="939" activeTab="1"/>
  </bookViews>
  <sheets>
    <sheet name="SUMMARY" sheetId="20" r:id="rId1"/>
    <sheet name="Analysis" sheetId="1" r:id="rId2"/>
    <sheet name="Analysis (2)" sheetId="8" r:id="rId3"/>
    <sheet name="Analysis (3)" sheetId="11" r:id="rId4"/>
    <sheet name="Analysis (4)" sheetId="14" r:id="rId5"/>
    <sheet name="Analysis (5)" sheetId="17" r:id="rId6"/>
    <sheet name="Amort A" sheetId="2" state="hidden" r:id="rId7"/>
    <sheet name="Amort B" sheetId="4" state="hidden" r:id="rId8"/>
    <sheet name="Amort A (2)" sheetId="9" state="hidden" r:id="rId9"/>
    <sheet name="Amort B (2)" sheetId="10" state="hidden" r:id="rId10"/>
    <sheet name="Amort A (3)" sheetId="12" state="hidden" r:id="rId11"/>
    <sheet name="Amort B (3)" sheetId="13" state="hidden" r:id="rId12"/>
    <sheet name="Amort A (4)" sheetId="15" state="hidden" r:id="rId13"/>
    <sheet name="Amort B (4)" sheetId="16" state="hidden" r:id="rId14"/>
    <sheet name="Amort A (5)" sheetId="18" state="hidden" r:id="rId15"/>
    <sheet name="Amort B (5)" sheetId="19" state="hidden" r:id="rId16"/>
  </sheets>
  <calcPr calcId="152511"/>
</workbook>
</file>

<file path=xl/calcChain.xml><?xml version="1.0" encoding="utf-8"?>
<calcChain xmlns="http://schemas.openxmlformats.org/spreadsheetml/2006/main">
  <c r="I31" i="17" l="1"/>
  <c r="I31" i="14"/>
  <c r="I30" i="8" l="1"/>
  <c r="I30" i="11"/>
  <c r="I30" i="14"/>
  <c r="I30" i="17"/>
  <c r="I30" i="1"/>
  <c r="I29" i="8"/>
  <c r="I29" i="11"/>
  <c r="I29" i="14"/>
  <c r="I29" i="17"/>
  <c r="I29" i="1"/>
  <c r="F32" i="8" l="1"/>
  <c r="F32" i="11"/>
  <c r="F32" i="14"/>
  <c r="F32" i="17"/>
  <c r="F32" i="1"/>
  <c r="I31" i="8"/>
  <c r="I31" i="1"/>
  <c r="F76" i="17" l="1"/>
  <c r="F30" i="17"/>
  <c r="F76" i="14"/>
  <c r="F30" i="14"/>
  <c r="F30" i="11"/>
  <c r="F30" i="8"/>
  <c r="F75" i="8" s="1"/>
  <c r="F30" i="1"/>
  <c r="I77" i="1" s="1"/>
  <c r="I76" i="11"/>
  <c r="I76" i="14"/>
  <c r="I76" i="8"/>
  <c r="I74" i="11"/>
  <c r="I74" i="14"/>
  <c r="I74" i="8"/>
  <c r="E1" i="20"/>
  <c r="F23" i="8"/>
  <c r="I19" i="8" s="1"/>
  <c r="F5" i="20"/>
  <c r="I33" i="17"/>
  <c r="I78" i="17" s="1"/>
  <c r="C1" i="18"/>
  <c r="C8" i="18" s="1"/>
  <c r="C2" i="18"/>
  <c r="I6" i="17"/>
  <c r="I11" i="17" s="1"/>
  <c r="I7" i="17"/>
  <c r="I33" i="14"/>
  <c r="C1" i="15"/>
  <c r="C8" i="15" s="1"/>
  <c r="C2" i="15"/>
  <c r="I6" i="14"/>
  <c r="E8" i="20" s="1"/>
  <c r="I7" i="14"/>
  <c r="I33" i="11"/>
  <c r="I78" i="11" s="1"/>
  <c r="C1" i="12"/>
  <c r="C8" i="12" s="1"/>
  <c r="C2" i="12"/>
  <c r="I6" i="11"/>
  <c r="I11" i="11" s="1"/>
  <c r="I7" i="11"/>
  <c r="I33" i="8"/>
  <c r="I78" i="8" s="1"/>
  <c r="C1" i="9"/>
  <c r="C8" i="9" s="1"/>
  <c r="C2" i="9"/>
  <c r="I6" i="8"/>
  <c r="C8" i="20" s="1"/>
  <c r="I7" i="8"/>
  <c r="I33" i="1"/>
  <c r="C1" i="2"/>
  <c r="C8" i="2" s="1"/>
  <c r="C2" i="2"/>
  <c r="I6" i="1"/>
  <c r="B8" i="20" s="1"/>
  <c r="I7" i="1"/>
  <c r="F69" i="17"/>
  <c r="F69" i="14"/>
  <c r="F69" i="11"/>
  <c r="F69" i="8"/>
  <c r="F69" i="1"/>
  <c r="F53" i="17"/>
  <c r="F23" i="17"/>
  <c r="I19" i="17" s="1"/>
  <c r="I21" i="17"/>
  <c r="F23" i="14"/>
  <c r="I21" i="14"/>
  <c r="F53" i="14"/>
  <c r="F23" i="11"/>
  <c r="I19" i="11" s="1"/>
  <c r="I21" i="11"/>
  <c r="F53" i="11"/>
  <c r="I21" i="8"/>
  <c r="F53" i="8"/>
  <c r="F23" i="1"/>
  <c r="I21" i="1"/>
  <c r="F53" i="1"/>
  <c r="I49" i="17"/>
  <c r="I49" i="14"/>
  <c r="I49" i="11"/>
  <c r="I49" i="8"/>
  <c r="I50" i="8"/>
  <c r="I49" i="1"/>
  <c r="I50" i="1"/>
  <c r="E5" i="20"/>
  <c r="D5" i="20"/>
  <c r="C5" i="20"/>
  <c r="B5" i="20"/>
  <c r="F4" i="20"/>
  <c r="E4" i="20"/>
  <c r="D4" i="20"/>
  <c r="C4" i="20"/>
  <c r="B4" i="20"/>
  <c r="F1" i="17"/>
  <c r="I1" i="17"/>
  <c r="C3" i="18"/>
  <c r="C2" i="19"/>
  <c r="C3" i="19"/>
  <c r="C1" i="19"/>
  <c r="C8" i="19" s="1"/>
  <c r="H22" i="17"/>
  <c r="I22" i="17" s="1"/>
  <c r="H23" i="17"/>
  <c r="H24" i="17"/>
  <c r="I24" i="17" s="1"/>
  <c r="I50" i="17"/>
  <c r="I51" i="17" s="1"/>
  <c r="F61" i="17" s="1"/>
  <c r="I74" i="17"/>
  <c r="F75" i="17"/>
  <c r="I75" i="17"/>
  <c r="I76" i="17"/>
  <c r="I79" i="17"/>
  <c r="I80" i="17"/>
  <c r="I81" i="17"/>
  <c r="I94" i="17"/>
  <c r="I95" i="17"/>
  <c r="I96" i="17" s="1"/>
  <c r="F99" i="17"/>
  <c r="F1" i="14"/>
  <c r="I1" i="14"/>
  <c r="C3" i="15"/>
  <c r="C2" i="16"/>
  <c r="C3" i="16"/>
  <c r="C1" i="16"/>
  <c r="C8" i="16" s="1"/>
  <c r="I19" i="14"/>
  <c r="H22" i="14"/>
  <c r="I22" i="14" s="1"/>
  <c r="H23" i="14"/>
  <c r="H24" i="14"/>
  <c r="I24" i="14" s="1"/>
  <c r="I50" i="14"/>
  <c r="F75" i="14"/>
  <c r="I75" i="14"/>
  <c r="I78" i="14"/>
  <c r="I79" i="14"/>
  <c r="I80" i="14"/>
  <c r="I81" i="14"/>
  <c r="I94" i="14"/>
  <c r="I95" i="14"/>
  <c r="I96" i="14" s="1"/>
  <c r="F99" i="14"/>
  <c r="F1" i="11"/>
  <c r="I1" i="11"/>
  <c r="C3" i="12"/>
  <c r="C2" i="13"/>
  <c r="C3" i="13"/>
  <c r="C1" i="13"/>
  <c r="C8" i="13" s="1"/>
  <c r="H22" i="11"/>
  <c r="I22" i="11" s="1"/>
  <c r="H23" i="11"/>
  <c r="I23" i="11" s="1"/>
  <c r="H24" i="11"/>
  <c r="I24" i="11" s="1"/>
  <c r="I50" i="11"/>
  <c r="I51" i="11" s="1"/>
  <c r="F61" i="11" s="1"/>
  <c r="I75" i="11"/>
  <c r="F76" i="11"/>
  <c r="I79" i="11"/>
  <c r="I80" i="11"/>
  <c r="I81" i="11"/>
  <c r="I94" i="11"/>
  <c r="I95" i="11"/>
  <c r="I96" i="11" s="1"/>
  <c r="F99" i="11"/>
  <c r="F1" i="8"/>
  <c r="I1" i="8"/>
  <c r="C3" i="9"/>
  <c r="C2" i="10"/>
  <c r="C3" i="10"/>
  <c r="C1" i="10"/>
  <c r="C8" i="10" s="1"/>
  <c r="H22" i="8"/>
  <c r="I22" i="8" s="1"/>
  <c r="H23" i="8"/>
  <c r="H24" i="8"/>
  <c r="I24" i="8" s="1"/>
  <c r="I75" i="8"/>
  <c r="F76" i="8"/>
  <c r="I79" i="8"/>
  <c r="I80" i="8"/>
  <c r="I81" i="8"/>
  <c r="I94" i="8"/>
  <c r="I95" i="8"/>
  <c r="I96" i="8" s="1"/>
  <c r="F99" i="8"/>
  <c r="I78" i="1"/>
  <c r="F75" i="1"/>
  <c r="I74" i="1"/>
  <c r="I75" i="1"/>
  <c r="I76" i="1"/>
  <c r="I79" i="1"/>
  <c r="I80" i="1"/>
  <c r="I81" i="1"/>
  <c r="H23" i="1"/>
  <c r="I23" i="1" s="1"/>
  <c r="H24" i="1"/>
  <c r="I24" i="1" s="1"/>
  <c r="H22" i="1"/>
  <c r="I22" i="1" s="1"/>
  <c r="C1" i="4"/>
  <c r="C8" i="4" s="1"/>
  <c r="C2" i="4"/>
  <c r="C3" i="4"/>
  <c r="C3" i="2"/>
  <c r="F99" i="1"/>
  <c r="I94" i="1"/>
  <c r="I95" i="1"/>
  <c r="I96" i="1" s="1"/>
  <c r="I1" i="1"/>
  <c r="F1" i="1"/>
  <c r="I19" i="1"/>
  <c r="I23" i="14" l="1"/>
  <c r="I25" i="14" s="1"/>
  <c r="F51" i="14" s="1"/>
  <c r="F97" i="14" s="1"/>
  <c r="I51" i="14"/>
  <c r="E8" i="15"/>
  <c r="D8" i="20"/>
  <c r="I23" i="8"/>
  <c r="I25" i="8" s="1"/>
  <c r="F51" i="8" s="1"/>
  <c r="F97" i="8" s="1"/>
  <c r="F33" i="11"/>
  <c r="F75" i="11"/>
  <c r="F77" i="11" s="1"/>
  <c r="F86" i="11" s="1"/>
  <c r="F33" i="1"/>
  <c r="F41" i="1" s="1"/>
  <c r="E8" i="18"/>
  <c r="I11" i="1"/>
  <c r="I8" i="11"/>
  <c r="I11" i="14"/>
  <c r="I11" i="8"/>
  <c r="D8" i="18"/>
  <c r="C9" i="18" s="1"/>
  <c r="E9" i="18" s="1"/>
  <c r="I8" i="8"/>
  <c r="I62" i="8" s="1"/>
  <c r="I69" i="8" s="1"/>
  <c r="D8" i="15"/>
  <c r="C9" i="15" s="1"/>
  <c r="E9" i="15" s="1"/>
  <c r="I97" i="8"/>
  <c r="I23" i="17"/>
  <c r="F76" i="1"/>
  <c r="I97" i="17"/>
  <c r="F77" i="8"/>
  <c r="F86" i="8" s="1"/>
  <c r="D8" i="12"/>
  <c r="C9" i="12" s="1"/>
  <c r="E9" i="12" s="1"/>
  <c r="D19" i="20"/>
  <c r="I97" i="11"/>
  <c r="I51" i="1"/>
  <c r="F61" i="1" s="1"/>
  <c r="I8" i="17"/>
  <c r="F63" i="17" s="1"/>
  <c r="F33" i="14"/>
  <c r="I25" i="17"/>
  <c r="F51" i="17" s="1"/>
  <c r="F97" i="17" s="1"/>
  <c r="E19" i="20"/>
  <c r="F61" i="14"/>
  <c r="I25" i="11"/>
  <c r="F51" i="11" s="1"/>
  <c r="F97" i="11" s="1"/>
  <c r="I51" i="8"/>
  <c r="C19" i="20" s="1"/>
  <c r="E8" i="12"/>
  <c r="I8" i="1"/>
  <c r="I62" i="1" s="1"/>
  <c r="I69" i="1" s="1"/>
  <c r="I97" i="14"/>
  <c r="F8" i="20"/>
  <c r="F33" i="8"/>
  <c r="C12" i="20" s="1"/>
  <c r="D8" i="2"/>
  <c r="C9" i="2" s="1"/>
  <c r="I8" i="14"/>
  <c r="I62" i="14" s="1"/>
  <c r="I69" i="14" s="1"/>
  <c r="F19" i="20"/>
  <c r="F33" i="17"/>
  <c r="F77" i="17"/>
  <c r="F86" i="17" s="1"/>
  <c r="E8" i="16"/>
  <c r="D12" i="20"/>
  <c r="D8" i="10"/>
  <c r="C9" i="10" s="1"/>
  <c r="D9" i="10" s="1"/>
  <c r="C10" i="10" s="1"/>
  <c r="E8" i="2"/>
  <c r="F8" i="2" s="1"/>
  <c r="I15" i="1" s="1"/>
  <c r="I16" i="1" s="1"/>
  <c r="F77" i="1"/>
  <c r="F86" i="1" s="1"/>
  <c r="I37" i="1"/>
  <c r="B13" i="20" s="1"/>
  <c r="I37" i="8"/>
  <c r="I77" i="8"/>
  <c r="I82" i="8" s="1"/>
  <c r="F87" i="8" s="1"/>
  <c r="E8" i="9"/>
  <c r="D8" i="9"/>
  <c r="C9" i="9" s="1"/>
  <c r="I97" i="1"/>
  <c r="I25" i="1"/>
  <c r="F51" i="1" s="1"/>
  <c r="F97" i="1" s="1"/>
  <c r="D8" i="4"/>
  <c r="C9" i="4" s="1"/>
  <c r="E8" i="4"/>
  <c r="E8" i="10"/>
  <c r="D8" i="13"/>
  <c r="C9" i="13" s="1"/>
  <c r="E9" i="13" s="1"/>
  <c r="E8" i="13"/>
  <c r="F77" i="14"/>
  <c r="F86" i="14" s="1"/>
  <c r="D8" i="16"/>
  <c r="E8" i="19"/>
  <c r="I62" i="11"/>
  <c r="I69" i="11" s="1"/>
  <c r="F63" i="11"/>
  <c r="D9" i="20"/>
  <c r="F9" i="20"/>
  <c r="I62" i="17"/>
  <c r="I69" i="17" s="1"/>
  <c r="D8" i="19"/>
  <c r="C9" i="19" s="1"/>
  <c r="I82" i="1"/>
  <c r="F87" i="1" s="1"/>
  <c r="F41" i="17" l="1"/>
  <c r="F41" i="14"/>
  <c r="D9" i="15"/>
  <c r="F41" i="11"/>
  <c r="B12" i="20"/>
  <c r="C9" i="20"/>
  <c r="F63" i="8"/>
  <c r="D9" i="18"/>
  <c r="C10" i="18" s="1"/>
  <c r="D10" i="18" s="1"/>
  <c r="C11" i="18" s="1"/>
  <c r="F8" i="18"/>
  <c r="I15" i="17" s="1"/>
  <c r="I16" i="17" s="1"/>
  <c r="B9" i="20"/>
  <c r="F88" i="8"/>
  <c r="F94" i="8" s="1"/>
  <c r="F12" i="20"/>
  <c r="F63" i="1"/>
  <c r="E12" i="20"/>
  <c r="F61" i="8"/>
  <c r="B19" i="20"/>
  <c r="F8" i="16"/>
  <c r="F8" i="15"/>
  <c r="I15" i="14" s="1"/>
  <c r="I16" i="14" s="1"/>
  <c r="F44" i="14" s="1"/>
  <c r="I41" i="14" s="1"/>
  <c r="F63" i="14"/>
  <c r="D9" i="12"/>
  <c r="F9" i="12" s="1"/>
  <c r="F8" i="12"/>
  <c r="I15" i="11" s="1"/>
  <c r="I16" i="11" s="1"/>
  <c r="E9" i="20"/>
  <c r="F88" i="1"/>
  <c r="F94" i="1" s="1"/>
  <c r="F41" i="8"/>
  <c r="F9" i="15"/>
  <c r="C9" i="16"/>
  <c r="E9" i="16" s="1"/>
  <c r="E9" i="10"/>
  <c r="F42" i="1"/>
  <c r="F43" i="1" s="1"/>
  <c r="F68" i="1" s="1"/>
  <c r="F70" i="1" s="1"/>
  <c r="B24" i="20" s="1"/>
  <c r="D9" i="9"/>
  <c r="C10" i="9" s="1"/>
  <c r="E9" i="9"/>
  <c r="E10" i="10"/>
  <c r="D10" i="10"/>
  <c r="F10" i="10" s="1"/>
  <c r="D9" i="4"/>
  <c r="E9" i="4"/>
  <c r="E9" i="19"/>
  <c r="D9" i="19"/>
  <c r="F9" i="19" s="1"/>
  <c r="F8" i="9"/>
  <c r="I15" i="8" s="1"/>
  <c r="I16" i="8" s="1"/>
  <c r="F8" i="19"/>
  <c r="D9" i="13"/>
  <c r="F9" i="13" s="1"/>
  <c r="F8" i="10"/>
  <c r="F9" i="10"/>
  <c r="E9" i="2"/>
  <c r="D9" i="2"/>
  <c r="C13" i="20"/>
  <c r="F42" i="8"/>
  <c r="F43" i="8" s="1"/>
  <c r="D9" i="16"/>
  <c r="F9" i="16" s="1"/>
  <c r="F8" i="13"/>
  <c r="F8" i="4"/>
  <c r="C10" i="15"/>
  <c r="I77" i="17" l="1"/>
  <c r="I82" i="17" s="1"/>
  <c r="F87" i="17" s="1"/>
  <c r="F88" i="17" s="1"/>
  <c r="F94" i="17" s="1"/>
  <c r="I37" i="17"/>
  <c r="E10" i="18"/>
  <c r="F9" i="18"/>
  <c r="I37" i="14"/>
  <c r="I77" i="14"/>
  <c r="I82" i="14" s="1"/>
  <c r="F87" i="14" s="1"/>
  <c r="F88" i="14" s="1"/>
  <c r="F94" i="14" s="1"/>
  <c r="I77" i="11"/>
  <c r="I82" i="11" s="1"/>
  <c r="F87" i="11" s="1"/>
  <c r="F88" i="11" s="1"/>
  <c r="F94" i="11" s="1"/>
  <c r="I37" i="11"/>
  <c r="F9" i="2"/>
  <c r="C10" i="12"/>
  <c r="E10" i="12" s="1"/>
  <c r="F89" i="14"/>
  <c r="I86" i="14" s="1"/>
  <c r="F44" i="17"/>
  <c r="F44" i="1"/>
  <c r="F44" i="11"/>
  <c r="I41" i="11" s="1"/>
  <c r="F44" i="8"/>
  <c r="F89" i="8" s="1"/>
  <c r="F49" i="1"/>
  <c r="F9" i="4"/>
  <c r="E10" i="9"/>
  <c r="D10" i="9"/>
  <c r="F68" i="8"/>
  <c r="F70" i="8" s="1"/>
  <c r="C24" i="20" s="1"/>
  <c r="F49" i="8"/>
  <c r="C10" i="19"/>
  <c r="C10" i="4"/>
  <c r="C11" i="10"/>
  <c r="E11" i="18"/>
  <c r="D11" i="18"/>
  <c r="E10" i="15"/>
  <c r="D10" i="15"/>
  <c r="C11" i="15" s="1"/>
  <c r="C10" i="16"/>
  <c r="C10" i="13"/>
  <c r="F10" i="18"/>
  <c r="C10" i="2"/>
  <c r="F9" i="9"/>
  <c r="F42" i="17" l="1"/>
  <c r="F43" i="17" s="1"/>
  <c r="F13" i="20"/>
  <c r="F89" i="17"/>
  <c r="F90" i="14"/>
  <c r="E13" i="20"/>
  <c r="F42" i="14"/>
  <c r="F43" i="14" s="1"/>
  <c r="D13" i="20"/>
  <c r="F42" i="11"/>
  <c r="F43" i="11" s="1"/>
  <c r="D10" i="12"/>
  <c r="F10" i="12" s="1"/>
  <c r="F89" i="11"/>
  <c r="I41" i="17"/>
  <c r="F45" i="11"/>
  <c r="F58" i="11" s="1"/>
  <c r="F10" i="9"/>
  <c r="F45" i="8"/>
  <c r="I58" i="8" s="1"/>
  <c r="I41" i="8"/>
  <c r="F89" i="1"/>
  <c r="I86" i="1" s="1"/>
  <c r="I41" i="1"/>
  <c r="F45" i="1"/>
  <c r="B16" i="20" s="1"/>
  <c r="E11" i="15"/>
  <c r="D11" i="15"/>
  <c r="F11" i="18"/>
  <c r="E11" i="10"/>
  <c r="D11" i="10"/>
  <c r="F11" i="10" s="1"/>
  <c r="C11" i="12"/>
  <c r="C12" i="18"/>
  <c r="C11" i="9"/>
  <c r="D10" i="4"/>
  <c r="C11" i="4" s="1"/>
  <c r="E10" i="4"/>
  <c r="D10" i="13"/>
  <c r="E10" i="13"/>
  <c r="D10" i="19"/>
  <c r="C11" i="19" s="1"/>
  <c r="E10" i="19"/>
  <c r="E10" i="16"/>
  <c r="D10" i="16"/>
  <c r="I86" i="11"/>
  <c r="F90" i="11"/>
  <c r="D10" i="2"/>
  <c r="E10" i="2"/>
  <c r="F10" i="15"/>
  <c r="I86" i="17"/>
  <c r="F90" i="17"/>
  <c r="I86" i="8"/>
  <c r="F90" i="8"/>
  <c r="F68" i="17" l="1"/>
  <c r="F70" i="17" s="1"/>
  <c r="F24" i="20" s="1"/>
  <c r="F49" i="17"/>
  <c r="F45" i="17"/>
  <c r="F49" i="14"/>
  <c r="F45" i="14"/>
  <c r="F68" i="14"/>
  <c r="F70" i="14" s="1"/>
  <c r="E24" i="20" s="1"/>
  <c r="F49" i="11"/>
  <c r="F68" i="11"/>
  <c r="F70" i="11" s="1"/>
  <c r="D24" i="20" s="1"/>
  <c r="I58" i="11"/>
  <c r="I68" i="11"/>
  <c r="I70" i="11" s="1"/>
  <c r="D25" i="20" s="1"/>
  <c r="D16" i="20"/>
  <c r="I68" i="8"/>
  <c r="I70" i="8" s="1"/>
  <c r="C25" i="20" s="1"/>
  <c r="C16" i="20"/>
  <c r="F58" i="8"/>
  <c r="F90" i="1"/>
  <c r="I58" i="1"/>
  <c r="F58" i="1"/>
  <c r="I68" i="1"/>
  <c r="I70" i="1" s="1"/>
  <c r="B25" i="20" s="1"/>
  <c r="F10" i="16"/>
  <c r="F11" i="15"/>
  <c r="F10" i="13"/>
  <c r="F10" i="2"/>
  <c r="C11" i="2"/>
  <c r="E11" i="2" s="1"/>
  <c r="F10" i="4"/>
  <c r="C11" i="13"/>
  <c r="C12" i="10"/>
  <c r="C11" i="16"/>
  <c r="E11" i="9"/>
  <c r="D11" i="9"/>
  <c r="E12" i="18"/>
  <c r="D12" i="18"/>
  <c r="E11" i="19"/>
  <c r="D11" i="19"/>
  <c r="D11" i="4"/>
  <c r="E11" i="4"/>
  <c r="F10" i="19"/>
  <c r="D11" i="12"/>
  <c r="C12" i="12" s="1"/>
  <c r="E11" i="12"/>
  <c r="C12" i="15"/>
  <c r="I68" i="17" l="1"/>
  <c r="I70" i="17" s="1"/>
  <c r="F25" i="20" s="1"/>
  <c r="F58" i="17"/>
  <c r="F16" i="20"/>
  <c r="I58" i="17"/>
  <c r="I58" i="14"/>
  <c r="I68" i="14"/>
  <c r="I70" i="14" s="1"/>
  <c r="E25" i="20" s="1"/>
  <c r="F58" i="14"/>
  <c r="E16" i="20"/>
  <c r="D11" i="2"/>
  <c r="C12" i="2" s="1"/>
  <c r="E12" i="2" s="1"/>
  <c r="F12" i="18"/>
  <c r="F11" i="19"/>
  <c r="F11" i="9"/>
  <c r="C13" i="18"/>
  <c r="D11" i="16"/>
  <c r="E11" i="16"/>
  <c r="C12" i="19"/>
  <c r="E12" i="10"/>
  <c r="D12" i="10"/>
  <c r="F11" i="4"/>
  <c r="C12" i="4"/>
  <c r="C12" i="9"/>
  <c r="E12" i="15"/>
  <c r="D12" i="15"/>
  <c r="E12" i="12"/>
  <c r="D12" i="12"/>
  <c r="F11" i="12"/>
  <c r="D11" i="13"/>
  <c r="E11" i="13"/>
  <c r="D12" i="2" l="1"/>
  <c r="F11" i="2"/>
  <c r="F12" i="15"/>
  <c r="F12" i="2"/>
  <c r="F12" i="12"/>
  <c r="F11" i="16"/>
  <c r="F12" i="10"/>
  <c r="C13" i="10"/>
  <c r="D13" i="10" s="1"/>
  <c r="E12" i="4"/>
  <c r="D12" i="4"/>
  <c r="F12" i="4" s="1"/>
  <c r="E13" i="18"/>
  <c r="D13" i="18"/>
  <c r="C13" i="2"/>
  <c r="D12" i="19"/>
  <c r="C13" i="19" s="1"/>
  <c r="E12" i="19"/>
  <c r="E12" i="9"/>
  <c r="D12" i="9"/>
  <c r="C13" i="9" s="1"/>
  <c r="C13" i="12"/>
  <c r="F11" i="13"/>
  <c r="C12" i="13"/>
  <c r="C13" i="15"/>
  <c r="C12" i="16"/>
  <c r="E13" i="10" l="1"/>
  <c r="F13" i="18"/>
  <c r="F13" i="10"/>
  <c r="E13" i="19"/>
  <c r="D13" i="19"/>
  <c r="F13" i="19" s="1"/>
  <c r="E13" i="9"/>
  <c r="D13" i="9"/>
  <c r="C14" i="18"/>
  <c r="C14" i="10"/>
  <c r="D13" i="12"/>
  <c r="E13" i="12"/>
  <c r="C13" i="4"/>
  <c r="F12" i="19"/>
  <c r="E13" i="2"/>
  <c r="D13" i="2"/>
  <c r="F13" i="2" s="1"/>
  <c r="E12" i="16"/>
  <c r="D12" i="16"/>
  <c r="C13" i="16" s="1"/>
  <c r="E13" i="15"/>
  <c r="D13" i="15"/>
  <c r="E12" i="13"/>
  <c r="D12" i="13"/>
  <c r="F12" i="9"/>
  <c r="F13" i="12" l="1"/>
  <c r="F13" i="15"/>
  <c r="F12" i="13"/>
  <c r="D13" i="16"/>
  <c r="E13" i="16"/>
  <c r="F13" i="9"/>
  <c r="C14" i="12"/>
  <c r="C14" i="2"/>
  <c r="C14" i="9"/>
  <c r="E14" i="18"/>
  <c r="D14" i="18"/>
  <c r="C13" i="13"/>
  <c r="C14" i="15"/>
  <c r="E13" i="4"/>
  <c r="D13" i="4"/>
  <c r="F13" i="4" s="1"/>
  <c r="C14" i="19"/>
  <c r="F12" i="16"/>
  <c r="E14" i="10"/>
  <c r="D14" i="10"/>
  <c r="F14" i="10" s="1"/>
  <c r="F14" i="18" l="1"/>
  <c r="F13" i="16"/>
  <c r="E14" i="9"/>
  <c r="D14" i="9"/>
  <c r="F14" i="9" s="1"/>
  <c r="C15" i="10"/>
  <c r="E14" i="15"/>
  <c r="D14" i="15"/>
  <c r="C15" i="15" s="1"/>
  <c r="E14" i="2"/>
  <c r="D14" i="2"/>
  <c r="D13" i="13"/>
  <c r="E13" i="13"/>
  <c r="E14" i="12"/>
  <c r="D14" i="12"/>
  <c r="C15" i="12" s="1"/>
  <c r="C14" i="16"/>
  <c r="C14" i="4"/>
  <c r="D14" i="19"/>
  <c r="E14" i="19"/>
  <c r="C15" i="18"/>
  <c r="F13" i="13" l="1"/>
  <c r="D15" i="12"/>
  <c r="C16" i="12" s="1"/>
  <c r="E15" i="12"/>
  <c r="E15" i="18"/>
  <c r="D15" i="18"/>
  <c r="E15" i="15"/>
  <c r="D15" i="15"/>
  <c r="F14" i="19"/>
  <c r="C14" i="13"/>
  <c r="E15" i="10"/>
  <c r="D15" i="10"/>
  <c r="D14" i="4"/>
  <c r="E14" i="4"/>
  <c r="F14" i="2"/>
  <c r="C15" i="9"/>
  <c r="E14" i="16"/>
  <c r="D14" i="16"/>
  <c r="C15" i="19"/>
  <c r="C15" i="2"/>
  <c r="F14" i="12"/>
  <c r="F14" i="15"/>
  <c r="F15" i="18" l="1"/>
  <c r="E16" i="12"/>
  <c r="D16" i="12"/>
  <c r="E15" i="9"/>
  <c r="D15" i="9"/>
  <c r="C16" i="18"/>
  <c r="F15" i="15"/>
  <c r="F14" i="4"/>
  <c r="E15" i="2"/>
  <c r="D15" i="2"/>
  <c r="C16" i="2" s="1"/>
  <c r="C15" i="4"/>
  <c r="C16" i="15"/>
  <c r="F15" i="10"/>
  <c r="E14" i="13"/>
  <c r="D14" i="13"/>
  <c r="F14" i="13" s="1"/>
  <c r="E15" i="19"/>
  <c r="D15" i="19"/>
  <c r="F15" i="19" s="1"/>
  <c r="F14" i="16"/>
  <c r="C15" i="16"/>
  <c r="C16" i="10"/>
  <c r="F15" i="12"/>
  <c r="F15" i="9" l="1"/>
  <c r="F16" i="12"/>
  <c r="E16" i="2"/>
  <c r="D16" i="2"/>
  <c r="E16" i="18"/>
  <c r="D16" i="18"/>
  <c r="C17" i="18" s="1"/>
  <c r="E16" i="10"/>
  <c r="D16" i="10"/>
  <c r="C17" i="10" s="1"/>
  <c r="E15" i="16"/>
  <c r="D15" i="16"/>
  <c r="E16" i="15"/>
  <c r="D16" i="15"/>
  <c r="D15" i="4"/>
  <c r="C16" i="4" s="1"/>
  <c r="E15" i="4"/>
  <c r="C16" i="19"/>
  <c r="C16" i="9"/>
  <c r="F15" i="2"/>
  <c r="C17" i="12"/>
  <c r="C15" i="13"/>
  <c r="F16" i="15" l="1"/>
  <c r="F15" i="16"/>
  <c r="F16" i="2"/>
  <c r="E17" i="18"/>
  <c r="D17" i="18"/>
  <c r="E16" i="4"/>
  <c r="D16" i="4"/>
  <c r="F16" i="4" s="1"/>
  <c r="D17" i="12"/>
  <c r="E17" i="12"/>
  <c r="C17" i="15"/>
  <c r="F16" i="18"/>
  <c r="E15" i="13"/>
  <c r="D15" i="13"/>
  <c r="C16" i="16"/>
  <c r="D17" i="10"/>
  <c r="E17" i="10"/>
  <c r="E16" i="9"/>
  <c r="D16" i="9"/>
  <c r="D16" i="19"/>
  <c r="E16" i="19"/>
  <c r="F15" i="4"/>
  <c r="F16" i="10"/>
  <c r="C17" i="2"/>
  <c r="F17" i="18" l="1"/>
  <c r="F16" i="19"/>
  <c r="F15" i="13"/>
  <c r="F17" i="12"/>
  <c r="C18" i="12"/>
  <c r="E18" i="12" s="1"/>
  <c r="F17" i="10"/>
  <c r="E16" i="16"/>
  <c r="D16" i="16"/>
  <c r="F16" i="9"/>
  <c r="C16" i="13"/>
  <c r="C17" i="4"/>
  <c r="C17" i="19"/>
  <c r="E17" i="2"/>
  <c r="D17" i="2"/>
  <c r="C17" i="9"/>
  <c r="E17" i="15"/>
  <c r="D17" i="15"/>
  <c r="C18" i="15" s="1"/>
  <c r="C18" i="10"/>
  <c r="C18" i="18"/>
  <c r="F16" i="16" l="1"/>
  <c r="D18" i="12"/>
  <c r="F18" i="12" s="1"/>
  <c r="F17" i="2"/>
  <c r="D17" i="4"/>
  <c r="E17" i="4"/>
  <c r="C18" i="2"/>
  <c r="E16" i="13"/>
  <c r="D16" i="13"/>
  <c r="F16" i="13" s="1"/>
  <c r="E18" i="15"/>
  <c r="D18" i="15"/>
  <c r="F18" i="15" s="1"/>
  <c r="C17" i="16"/>
  <c r="E18" i="18"/>
  <c r="D18" i="18"/>
  <c r="D18" i="10"/>
  <c r="E18" i="10"/>
  <c r="E17" i="19"/>
  <c r="D17" i="19"/>
  <c r="E17" i="9"/>
  <c r="D17" i="9"/>
  <c r="F17" i="15"/>
  <c r="C19" i="12" l="1"/>
  <c r="E19" i="12" s="1"/>
  <c r="G19" i="12" s="1"/>
  <c r="F18" i="18"/>
  <c r="F17" i="9"/>
  <c r="F17" i="19"/>
  <c r="C19" i="15"/>
  <c r="E19" i="15" s="1"/>
  <c r="G19" i="15" s="1"/>
  <c r="F18" i="10"/>
  <c r="C17" i="13"/>
  <c r="E18" i="2"/>
  <c r="D18" i="2"/>
  <c r="C19" i="10"/>
  <c r="C18" i="9"/>
  <c r="C18" i="19"/>
  <c r="D17" i="16"/>
  <c r="C18" i="16" s="1"/>
  <c r="E17" i="16"/>
  <c r="C19" i="18"/>
  <c r="F17" i="4"/>
  <c r="D19" i="12"/>
  <c r="C18" i="4"/>
  <c r="F18" i="2" l="1"/>
  <c r="D19" i="15"/>
  <c r="C20" i="15" s="1"/>
  <c r="D20" i="15" s="1"/>
  <c r="F19" i="12"/>
  <c r="D19" i="18"/>
  <c r="C20" i="18" s="1"/>
  <c r="E19" i="18"/>
  <c r="G19" i="18" s="1"/>
  <c r="D18" i="4"/>
  <c r="C19" i="4" s="1"/>
  <c r="E18" i="4"/>
  <c r="D19" i="10"/>
  <c r="F19" i="10" s="1"/>
  <c r="E19" i="10"/>
  <c r="G19" i="10" s="1"/>
  <c r="C19" i="2"/>
  <c r="E18" i="16"/>
  <c r="D18" i="16"/>
  <c r="F17" i="16"/>
  <c r="D18" i="19"/>
  <c r="C19" i="19" s="1"/>
  <c r="E18" i="19"/>
  <c r="C20" i="12"/>
  <c r="E18" i="9"/>
  <c r="D18" i="9"/>
  <c r="D17" i="13"/>
  <c r="E17" i="13"/>
  <c r="E20" i="15" l="1"/>
  <c r="F20" i="15" s="1"/>
  <c r="F19" i="15"/>
  <c r="F18" i="16"/>
  <c r="F17" i="13"/>
  <c r="F18" i="9"/>
  <c r="E19" i="4"/>
  <c r="G19" i="4" s="1"/>
  <c r="D19" i="4"/>
  <c r="F19" i="4" s="1"/>
  <c r="E19" i="19"/>
  <c r="G19" i="19" s="1"/>
  <c r="D19" i="19"/>
  <c r="F19" i="19" s="1"/>
  <c r="E20" i="18"/>
  <c r="D20" i="18"/>
  <c r="C21" i="18" s="1"/>
  <c r="C20" i="10"/>
  <c r="C21" i="15"/>
  <c r="D19" i="2"/>
  <c r="E19" i="2"/>
  <c r="G19" i="2" s="1"/>
  <c r="F18" i="19"/>
  <c r="C18" i="13"/>
  <c r="C19" i="9"/>
  <c r="E20" i="12"/>
  <c r="D20" i="12"/>
  <c r="F19" i="18"/>
  <c r="C19" i="16"/>
  <c r="F18" i="4"/>
  <c r="I42" i="17" l="1"/>
  <c r="I42" i="1"/>
  <c r="I42" i="14"/>
  <c r="I42" i="8"/>
  <c r="I42" i="11"/>
  <c r="F20" i="12"/>
  <c r="E19" i="16"/>
  <c r="G19" i="16" s="1"/>
  <c r="D19" i="16"/>
  <c r="F19" i="16" s="1"/>
  <c r="D21" i="18"/>
  <c r="C22" i="18" s="1"/>
  <c r="E21" i="18"/>
  <c r="F19" i="2"/>
  <c r="C20" i="19"/>
  <c r="F50" i="1"/>
  <c r="F52" i="1" s="1"/>
  <c r="F54" i="1" s="1"/>
  <c r="I43" i="1"/>
  <c r="E21" i="15"/>
  <c r="D21" i="15"/>
  <c r="C20" i="2"/>
  <c r="C21" i="12"/>
  <c r="D20" i="10"/>
  <c r="E20" i="10"/>
  <c r="F50" i="17"/>
  <c r="F52" i="17" s="1"/>
  <c r="F54" i="17" s="1"/>
  <c r="I43" i="17"/>
  <c r="E19" i="9"/>
  <c r="G19" i="9" s="1"/>
  <c r="D19" i="9"/>
  <c r="D18" i="13"/>
  <c r="E18" i="13"/>
  <c r="F20" i="18"/>
  <c r="C20" i="4"/>
  <c r="F18" i="13" l="1"/>
  <c r="F20" i="10"/>
  <c r="F19" i="9"/>
  <c r="E22" i="18"/>
  <c r="D22" i="18"/>
  <c r="E21" i="12"/>
  <c r="D21" i="12"/>
  <c r="E20" i="2"/>
  <c r="D20" i="2"/>
  <c r="C21" i="2" s="1"/>
  <c r="F50" i="8"/>
  <c r="F52" i="8" s="1"/>
  <c r="F54" i="8" s="1"/>
  <c r="I43" i="8"/>
  <c r="F21" i="15"/>
  <c r="F21" i="18"/>
  <c r="C19" i="13"/>
  <c r="C20" i="9"/>
  <c r="E20" i="4"/>
  <c r="D20" i="4"/>
  <c r="I59" i="17"/>
  <c r="F59" i="17"/>
  <c r="F17" i="20"/>
  <c r="F18" i="20"/>
  <c r="I60" i="17"/>
  <c r="F60" i="17"/>
  <c r="C22" i="15"/>
  <c r="C20" i="16"/>
  <c r="D20" i="19"/>
  <c r="C21" i="19" s="1"/>
  <c r="E20" i="19"/>
  <c r="I59" i="1"/>
  <c r="F59" i="1"/>
  <c r="B17" i="20"/>
  <c r="C21" i="10"/>
  <c r="B18" i="20"/>
  <c r="I60" i="1"/>
  <c r="F60" i="1"/>
  <c r="F50" i="14"/>
  <c r="F52" i="14" s="1"/>
  <c r="F54" i="14" s="1"/>
  <c r="I43" i="14"/>
  <c r="F20" i="4" l="1"/>
  <c r="F21" i="12"/>
  <c r="F22" i="18"/>
  <c r="I61" i="1"/>
  <c r="I63" i="1" s="1"/>
  <c r="B23" i="20" s="1"/>
  <c r="C21" i="4"/>
  <c r="E21" i="4" s="1"/>
  <c r="F62" i="1"/>
  <c r="F64" i="1" s="1"/>
  <c r="B22" i="20" s="1"/>
  <c r="E20" i="9"/>
  <c r="D20" i="9"/>
  <c r="D21" i="2"/>
  <c r="C22" i="2" s="1"/>
  <c r="E21" i="2"/>
  <c r="D19" i="13"/>
  <c r="C20" i="13" s="1"/>
  <c r="E19" i="13"/>
  <c r="G19" i="13" s="1"/>
  <c r="C22" i="12"/>
  <c r="E21" i="19"/>
  <c r="D21" i="19"/>
  <c r="C22" i="19" s="1"/>
  <c r="F62" i="17"/>
  <c r="F64" i="17" s="1"/>
  <c r="F22" i="20" s="1"/>
  <c r="I60" i="14"/>
  <c r="F60" i="14"/>
  <c r="E18" i="20"/>
  <c r="F20" i="19"/>
  <c r="I61" i="17"/>
  <c r="I63" i="17" s="1"/>
  <c r="F23" i="20" s="1"/>
  <c r="I59" i="8"/>
  <c r="F59" i="8"/>
  <c r="C17" i="20"/>
  <c r="C23" i="18"/>
  <c r="I59" i="14"/>
  <c r="F59" i="14"/>
  <c r="E17" i="20"/>
  <c r="E20" i="16"/>
  <c r="D20" i="16"/>
  <c r="I60" i="8"/>
  <c r="F60" i="8"/>
  <c r="C18" i="20"/>
  <c r="E21" i="10"/>
  <c r="D21" i="10"/>
  <c r="F21" i="10" s="1"/>
  <c r="E22" i="15"/>
  <c r="D22" i="15"/>
  <c r="C23" i="15" s="1"/>
  <c r="F20" i="2"/>
  <c r="I61" i="14" l="1"/>
  <c r="I63" i="14" s="1"/>
  <c r="E23" i="20" s="1"/>
  <c r="F20" i="16"/>
  <c r="F62" i="14"/>
  <c r="F64" i="14" s="1"/>
  <c r="E22" i="20" s="1"/>
  <c r="F19" i="13"/>
  <c r="F62" i="8"/>
  <c r="F64" i="8" s="1"/>
  <c r="C22" i="20" s="1"/>
  <c r="F20" i="9"/>
  <c r="I61" i="8"/>
  <c r="I63" i="8" s="1"/>
  <c r="C23" i="20" s="1"/>
  <c r="D21" i="4"/>
  <c r="C22" i="4" s="1"/>
  <c r="E22" i="4" s="1"/>
  <c r="E22" i="2"/>
  <c r="D22" i="2"/>
  <c r="C22" i="10"/>
  <c r="F21" i="2"/>
  <c r="D22" i="19"/>
  <c r="C23" i="19" s="1"/>
  <c r="E22" i="19"/>
  <c r="E23" i="18"/>
  <c r="D23" i="18"/>
  <c r="C24" i="18" s="1"/>
  <c r="E22" i="12"/>
  <c r="D22" i="12"/>
  <c r="C23" i="12" s="1"/>
  <c r="D23" i="15"/>
  <c r="C24" i="15" s="1"/>
  <c r="E23" i="15"/>
  <c r="F22" i="15"/>
  <c r="F50" i="11"/>
  <c r="F52" i="11" s="1"/>
  <c r="F54" i="11" s="1"/>
  <c r="I43" i="11"/>
  <c r="C21" i="9"/>
  <c r="E20" i="13"/>
  <c r="D20" i="13"/>
  <c r="C21" i="16"/>
  <c r="F21" i="19"/>
  <c r="F21" i="4" l="1"/>
  <c r="F20" i="13"/>
  <c r="D22" i="4"/>
  <c r="F22" i="4" s="1"/>
  <c r="F22" i="2"/>
  <c r="E23" i="19"/>
  <c r="D23" i="19"/>
  <c r="F59" i="11"/>
  <c r="D17" i="20"/>
  <c r="I59" i="11"/>
  <c r="D24" i="18"/>
  <c r="C25" i="18" s="1"/>
  <c r="E24" i="18"/>
  <c r="F23" i="18"/>
  <c r="C23" i="2"/>
  <c r="I60" i="11"/>
  <c r="F60" i="11"/>
  <c r="D18" i="20"/>
  <c r="E21" i="16"/>
  <c r="D21" i="16"/>
  <c r="C22" i="16" s="1"/>
  <c r="F23" i="15"/>
  <c r="E24" i="15"/>
  <c r="D24" i="15"/>
  <c r="F22" i="19"/>
  <c r="E22" i="10"/>
  <c r="D22" i="10"/>
  <c r="F22" i="10" s="1"/>
  <c r="C21" i="13"/>
  <c r="E23" i="12"/>
  <c r="D23" i="12"/>
  <c r="F23" i="12" s="1"/>
  <c r="E21" i="9"/>
  <c r="D21" i="9"/>
  <c r="F22" i="12"/>
  <c r="C23" i="4"/>
  <c r="F21" i="9" l="1"/>
  <c r="F24" i="15"/>
  <c r="F23" i="19"/>
  <c r="F24" i="18"/>
  <c r="I61" i="11"/>
  <c r="I63" i="11" s="1"/>
  <c r="D23" i="20" s="1"/>
  <c r="E22" i="16"/>
  <c r="D22" i="16"/>
  <c r="C23" i="16" s="1"/>
  <c r="C24" i="12"/>
  <c r="C25" i="15"/>
  <c r="C22" i="9"/>
  <c r="E25" i="18"/>
  <c r="D25" i="18"/>
  <c r="C26" i="18" s="1"/>
  <c r="F62" i="11"/>
  <c r="F64" i="11" s="1"/>
  <c r="D22" i="20" s="1"/>
  <c r="E23" i="2"/>
  <c r="D23" i="2"/>
  <c r="C24" i="2" s="1"/>
  <c r="D23" i="4"/>
  <c r="E23" i="4"/>
  <c r="D21" i="13"/>
  <c r="F21" i="13" s="1"/>
  <c r="E21" i="13"/>
  <c r="C24" i="19"/>
  <c r="C23" i="10"/>
  <c r="F21" i="16"/>
  <c r="F23" i="4" l="1"/>
  <c r="F22" i="16"/>
  <c r="D24" i="2"/>
  <c r="C25" i="2" s="1"/>
  <c r="E24" i="2"/>
  <c r="D26" i="18"/>
  <c r="C27" i="18" s="1"/>
  <c r="E26" i="18"/>
  <c r="E22" i="9"/>
  <c r="D22" i="9"/>
  <c r="C23" i="9" s="1"/>
  <c r="E23" i="10"/>
  <c r="D23" i="10"/>
  <c r="D25" i="15"/>
  <c r="E25" i="15"/>
  <c r="C24" i="4"/>
  <c r="F23" i="2"/>
  <c r="D24" i="12"/>
  <c r="C25" i="12" s="1"/>
  <c r="E24" i="12"/>
  <c r="E23" i="16"/>
  <c r="D23" i="16"/>
  <c r="C22" i="13"/>
  <c r="D24" i="19"/>
  <c r="E24" i="19"/>
  <c r="F25" i="18"/>
  <c r="F25" i="15" l="1"/>
  <c r="C26" i="15"/>
  <c r="F23" i="10"/>
  <c r="C24" i="10"/>
  <c r="D24" i="10" s="1"/>
  <c r="F24" i="10" s="1"/>
  <c r="E25" i="2"/>
  <c r="D25" i="2"/>
  <c r="E24" i="4"/>
  <c r="D24" i="4"/>
  <c r="F24" i="4" s="1"/>
  <c r="F23" i="16"/>
  <c r="D23" i="9"/>
  <c r="E23" i="9"/>
  <c r="E27" i="18"/>
  <c r="D27" i="18"/>
  <c r="D22" i="13"/>
  <c r="E22" i="13"/>
  <c r="E24" i="10"/>
  <c r="F26" i="18"/>
  <c r="E26" i="15"/>
  <c r="D26" i="15"/>
  <c r="F24" i="19"/>
  <c r="F24" i="12"/>
  <c r="C24" i="16"/>
  <c r="E25" i="12"/>
  <c r="D25" i="12"/>
  <c r="C25" i="19"/>
  <c r="F22" i="9"/>
  <c r="F24" i="2"/>
  <c r="F25" i="2" l="1"/>
  <c r="F26" i="15"/>
  <c r="F25" i="12"/>
  <c r="F27" i="18"/>
  <c r="F23" i="9"/>
  <c r="F22" i="13"/>
  <c r="C23" i="13"/>
  <c r="C26" i="12"/>
  <c r="C28" i="18"/>
  <c r="C25" i="4"/>
  <c r="C27" i="15"/>
  <c r="C25" i="10"/>
  <c r="C26" i="2"/>
  <c r="E25" i="19"/>
  <c r="D25" i="19"/>
  <c r="F25" i="19" s="1"/>
  <c r="E24" i="16"/>
  <c r="D24" i="16"/>
  <c r="F24" i="16" s="1"/>
  <c r="C24" i="9"/>
  <c r="E24" i="9" l="1"/>
  <c r="D24" i="9"/>
  <c r="D25" i="4"/>
  <c r="E25" i="4"/>
  <c r="E25" i="10"/>
  <c r="D25" i="10"/>
  <c r="C26" i="10" s="1"/>
  <c r="D28" i="18"/>
  <c r="C29" i="18" s="1"/>
  <c r="E28" i="18"/>
  <c r="D26" i="12"/>
  <c r="C27" i="12" s="1"/>
  <c r="E26" i="12"/>
  <c r="C26" i="19"/>
  <c r="E23" i="13"/>
  <c r="D23" i="13"/>
  <c r="D26" i="2"/>
  <c r="E26" i="2"/>
  <c r="D27" i="15"/>
  <c r="F27" i="15" s="1"/>
  <c r="E27" i="15"/>
  <c r="C25" i="16"/>
  <c r="F24" i="9" l="1"/>
  <c r="E29" i="18"/>
  <c r="D29" i="18"/>
  <c r="E27" i="12"/>
  <c r="D27" i="12"/>
  <c r="E26" i="10"/>
  <c r="D26" i="10"/>
  <c r="F26" i="10" s="1"/>
  <c r="F26" i="12"/>
  <c r="F25" i="4"/>
  <c r="F26" i="2"/>
  <c r="C26" i="4"/>
  <c r="C27" i="2"/>
  <c r="F23" i="13"/>
  <c r="C25" i="9"/>
  <c r="E25" i="16"/>
  <c r="D25" i="16"/>
  <c r="C26" i="16" s="1"/>
  <c r="F28" i="18"/>
  <c r="C28" i="15"/>
  <c r="D26" i="19"/>
  <c r="E26" i="19"/>
  <c r="C24" i="13"/>
  <c r="F25" i="10"/>
  <c r="F27" i="12" l="1"/>
  <c r="F29" i="18"/>
  <c r="C28" i="12"/>
  <c r="D28" i="12" s="1"/>
  <c r="C29" i="12" s="1"/>
  <c r="E28" i="12"/>
  <c r="E27" i="2"/>
  <c r="D27" i="2"/>
  <c r="F27" i="2" s="1"/>
  <c r="F26" i="19"/>
  <c r="D26" i="4"/>
  <c r="E26" i="4"/>
  <c r="D25" i="9"/>
  <c r="C26" i="9" s="1"/>
  <c r="E25" i="9"/>
  <c r="E28" i="15"/>
  <c r="D28" i="15"/>
  <c r="D26" i="16"/>
  <c r="F26" i="16" s="1"/>
  <c r="E26" i="16"/>
  <c r="F25" i="16"/>
  <c r="C30" i="18"/>
  <c r="C27" i="19"/>
  <c r="E24" i="13"/>
  <c r="D24" i="13"/>
  <c r="C25" i="13" s="1"/>
  <c r="C27" i="10"/>
  <c r="F28" i="15" l="1"/>
  <c r="C27" i="16"/>
  <c r="F26" i="4"/>
  <c r="D25" i="13"/>
  <c r="C26" i="13" s="1"/>
  <c r="E25" i="13"/>
  <c r="E26" i="9"/>
  <c r="D26" i="9"/>
  <c r="E29" i="12"/>
  <c r="D29" i="12"/>
  <c r="C30" i="12" s="1"/>
  <c r="E27" i="19"/>
  <c r="D27" i="19"/>
  <c r="F27" i="19" s="1"/>
  <c r="C28" i="2"/>
  <c r="C29" i="15"/>
  <c r="E27" i="16"/>
  <c r="D27" i="16"/>
  <c r="C28" i="16" s="1"/>
  <c r="F25" i="9"/>
  <c r="D30" i="18"/>
  <c r="C31" i="18" s="1"/>
  <c r="E30" i="18"/>
  <c r="E27" i="10"/>
  <c r="D27" i="10"/>
  <c r="F27" i="10" s="1"/>
  <c r="F24" i="13"/>
  <c r="C27" i="4"/>
  <c r="F28" i="12"/>
  <c r="F26" i="9" l="1"/>
  <c r="E28" i="16"/>
  <c r="D28" i="16"/>
  <c r="F28" i="16" s="1"/>
  <c r="D29" i="15"/>
  <c r="C30" i="15" s="1"/>
  <c r="E29" i="15"/>
  <c r="C27" i="9"/>
  <c r="D28" i="2"/>
  <c r="E28" i="2"/>
  <c r="D30" i="12"/>
  <c r="C31" i="12" s="1"/>
  <c r="E30" i="12"/>
  <c r="F30" i="18"/>
  <c r="E31" i="18"/>
  <c r="D31" i="18"/>
  <c r="C32" i="18" s="1"/>
  <c r="E27" i="4"/>
  <c r="D27" i="4"/>
  <c r="C28" i="19"/>
  <c r="E26" i="13"/>
  <c r="D26" i="13"/>
  <c r="F26" i="13" s="1"/>
  <c r="C28" i="10"/>
  <c r="F27" i="16"/>
  <c r="F29" i="12"/>
  <c r="F25" i="13"/>
  <c r="F28" i="2" l="1"/>
  <c r="F27" i="4"/>
  <c r="E30" i="15"/>
  <c r="D30" i="15"/>
  <c r="D32" i="18"/>
  <c r="C33" i="18" s="1"/>
  <c r="E32" i="18"/>
  <c r="D27" i="9"/>
  <c r="C28" i="9" s="1"/>
  <c r="E27" i="9"/>
  <c r="D28" i="19"/>
  <c r="C29" i="19" s="1"/>
  <c r="E28" i="19"/>
  <c r="E31" i="12"/>
  <c r="D31" i="12"/>
  <c r="F31" i="12" s="1"/>
  <c r="F29" i="15"/>
  <c r="F30" i="12"/>
  <c r="C29" i="16"/>
  <c r="C27" i="13"/>
  <c r="C28" i="4"/>
  <c r="D28" i="10"/>
  <c r="C29" i="10" s="1"/>
  <c r="E28" i="10"/>
  <c r="F31" i="18"/>
  <c r="C29" i="2"/>
  <c r="F30" i="15" l="1"/>
  <c r="F27" i="9"/>
  <c r="E33" i="18"/>
  <c r="D33" i="18"/>
  <c r="E29" i="10"/>
  <c r="D29" i="10"/>
  <c r="F29" i="10" s="1"/>
  <c r="E28" i="9"/>
  <c r="D28" i="9"/>
  <c r="F32" i="18"/>
  <c r="C32" i="12"/>
  <c r="F28" i="10"/>
  <c r="D27" i="13"/>
  <c r="E27" i="13"/>
  <c r="E29" i="16"/>
  <c r="D29" i="16"/>
  <c r="F28" i="19"/>
  <c r="C31" i="15"/>
  <c r="E28" i="4"/>
  <c r="D28" i="4"/>
  <c r="E29" i="19"/>
  <c r="D29" i="19"/>
  <c r="E29" i="2"/>
  <c r="D29" i="2"/>
  <c r="F29" i="2" s="1"/>
  <c r="F33" i="18" l="1"/>
  <c r="F28" i="9"/>
  <c r="F28" i="4"/>
  <c r="F27" i="13"/>
  <c r="C30" i="10"/>
  <c r="C28" i="13"/>
  <c r="D31" i="15"/>
  <c r="C32" i="15" s="1"/>
  <c r="E31" i="15"/>
  <c r="D32" i="12"/>
  <c r="E32" i="12"/>
  <c r="C30" i="2"/>
  <c r="F29" i="19"/>
  <c r="C29" i="4"/>
  <c r="F29" i="16"/>
  <c r="C30" i="19"/>
  <c r="C30" i="16"/>
  <c r="C29" i="9"/>
  <c r="C34" i="18"/>
  <c r="F32" i="12" l="1"/>
  <c r="E32" i="15"/>
  <c r="D32" i="15"/>
  <c r="D29" i="9"/>
  <c r="C30" i="9" s="1"/>
  <c r="E29" i="9"/>
  <c r="C33" i="12"/>
  <c r="D30" i="19"/>
  <c r="E30" i="19"/>
  <c r="E30" i="16"/>
  <c r="D30" i="16"/>
  <c r="C31" i="16" s="1"/>
  <c r="E29" i="4"/>
  <c r="D29" i="4"/>
  <c r="F29" i="4" s="1"/>
  <c r="E28" i="13"/>
  <c r="D28" i="13"/>
  <c r="F28" i="13" s="1"/>
  <c r="F31" i="15"/>
  <c r="D30" i="2"/>
  <c r="C31" i="2" s="1"/>
  <c r="E30" i="2"/>
  <c r="E30" i="10"/>
  <c r="D30" i="10"/>
  <c r="C31" i="10" s="1"/>
  <c r="D34" i="18"/>
  <c r="C35" i="18" s="1"/>
  <c r="E34" i="18"/>
  <c r="F30" i="19" l="1"/>
  <c r="F32" i="15"/>
  <c r="E30" i="9"/>
  <c r="D30" i="9"/>
  <c r="E31" i="16"/>
  <c r="D31" i="16"/>
  <c r="C30" i="4"/>
  <c r="E31" i="2"/>
  <c r="D31" i="2"/>
  <c r="F30" i="2"/>
  <c r="F30" i="16"/>
  <c r="F29" i="9"/>
  <c r="E35" i="18"/>
  <c r="D35" i="18"/>
  <c r="C36" i="18" s="1"/>
  <c r="E33" i="12"/>
  <c r="D33" i="12"/>
  <c r="E31" i="10"/>
  <c r="D31" i="10"/>
  <c r="F34" i="18"/>
  <c r="F30" i="10"/>
  <c r="C29" i="13"/>
  <c r="C31" i="19"/>
  <c r="C33" i="15"/>
  <c r="F31" i="16" l="1"/>
  <c r="F33" i="12"/>
  <c r="F31" i="10"/>
  <c r="F30" i="9"/>
  <c r="F35" i="18"/>
  <c r="E30" i="4"/>
  <c r="D30" i="4"/>
  <c r="F30" i="4" s="1"/>
  <c r="C32" i="10"/>
  <c r="C32" i="16"/>
  <c r="E36" i="18"/>
  <c r="D36" i="18"/>
  <c r="C37" i="18" s="1"/>
  <c r="F31" i="2"/>
  <c r="C31" i="9"/>
  <c r="D33" i="15"/>
  <c r="C34" i="15" s="1"/>
  <c r="E33" i="15"/>
  <c r="E31" i="19"/>
  <c r="D31" i="19"/>
  <c r="C32" i="19" s="1"/>
  <c r="E29" i="13"/>
  <c r="D29" i="13"/>
  <c r="F29" i="13" s="1"/>
  <c r="C34" i="12"/>
  <c r="C32" i="2"/>
  <c r="E34" i="15" l="1"/>
  <c r="D34" i="15"/>
  <c r="E32" i="16"/>
  <c r="D32" i="16"/>
  <c r="F32" i="16" s="1"/>
  <c r="D32" i="19"/>
  <c r="E32" i="19"/>
  <c r="E37" i="18"/>
  <c r="D37" i="18"/>
  <c r="F37" i="18" s="1"/>
  <c r="D32" i="2"/>
  <c r="E32" i="2"/>
  <c r="D34" i="12"/>
  <c r="E34" i="12"/>
  <c r="E32" i="10"/>
  <c r="D32" i="10"/>
  <c r="C33" i="10" s="1"/>
  <c r="F33" i="15"/>
  <c r="D31" i="9"/>
  <c r="E31" i="9"/>
  <c r="C30" i="13"/>
  <c r="C31" i="4"/>
  <c r="F31" i="19"/>
  <c r="F36" i="18"/>
  <c r="F32" i="19" l="1"/>
  <c r="F34" i="15"/>
  <c r="F34" i="12"/>
  <c r="F31" i="9"/>
  <c r="F32" i="2"/>
  <c r="C33" i="19"/>
  <c r="C33" i="2"/>
  <c r="F32" i="10"/>
  <c r="C38" i="18"/>
  <c r="C33" i="16"/>
  <c r="C32" i="9"/>
  <c r="E33" i="10"/>
  <c r="D33" i="10"/>
  <c r="C34" i="10" s="1"/>
  <c r="D31" i="4"/>
  <c r="E31" i="4"/>
  <c r="D30" i="13"/>
  <c r="C31" i="13" s="1"/>
  <c r="E30" i="13"/>
  <c r="C35" i="12"/>
  <c r="C35" i="15"/>
  <c r="E31" i="13" l="1"/>
  <c r="D31" i="13"/>
  <c r="F31" i="13" s="1"/>
  <c r="E35" i="12"/>
  <c r="D35" i="12"/>
  <c r="F35" i="12" s="1"/>
  <c r="D32" i="9"/>
  <c r="E32" i="9"/>
  <c r="E33" i="16"/>
  <c r="D33" i="16"/>
  <c r="F33" i="16" s="1"/>
  <c r="E34" i="10"/>
  <c r="D34" i="10"/>
  <c r="F34" i="10" s="1"/>
  <c r="E38" i="18"/>
  <c r="D38" i="18"/>
  <c r="F31" i="4"/>
  <c r="C32" i="4"/>
  <c r="E33" i="2"/>
  <c r="D33" i="2"/>
  <c r="F30" i="13"/>
  <c r="E35" i="15"/>
  <c r="D35" i="15"/>
  <c r="F33" i="10"/>
  <c r="E33" i="19"/>
  <c r="D33" i="19"/>
  <c r="F33" i="19" s="1"/>
  <c r="F35" i="15" l="1"/>
  <c r="F38" i="18"/>
  <c r="C39" i="18"/>
  <c r="F32" i="9"/>
  <c r="F33" i="2"/>
  <c r="C35" i="10"/>
  <c r="C33" i="9"/>
  <c r="C34" i="2"/>
  <c r="E32" i="4"/>
  <c r="D32" i="4"/>
  <c r="C34" i="16"/>
  <c r="C36" i="12"/>
  <c r="E39" i="18"/>
  <c r="D39" i="18"/>
  <c r="F39" i="18" s="1"/>
  <c r="C34" i="19"/>
  <c r="C36" i="15"/>
  <c r="C32" i="13"/>
  <c r="F32" i="4" l="1"/>
  <c r="D32" i="13"/>
  <c r="E32" i="13"/>
  <c r="C33" i="4"/>
  <c r="D34" i="2"/>
  <c r="C35" i="2" s="1"/>
  <c r="E34" i="2"/>
  <c r="D34" i="16"/>
  <c r="E34" i="16"/>
  <c r="E36" i="15"/>
  <c r="D36" i="15"/>
  <c r="C37" i="15" s="1"/>
  <c r="D34" i="19"/>
  <c r="C35" i="19" s="1"/>
  <c r="E34" i="19"/>
  <c r="C40" i="18"/>
  <c r="D33" i="9"/>
  <c r="C34" i="9" s="1"/>
  <c r="E33" i="9"/>
  <c r="E35" i="10"/>
  <c r="D35" i="10"/>
  <c r="E36" i="12"/>
  <c r="D36" i="12"/>
  <c r="F36" i="12" l="1"/>
  <c r="F34" i="16"/>
  <c r="C37" i="12"/>
  <c r="F35" i="10"/>
  <c r="E35" i="2"/>
  <c r="D35" i="2"/>
  <c r="F34" i="19"/>
  <c r="E37" i="15"/>
  <c r="D37" i="15"/>
  <c r="F34" i="2"/>
  <c r="E37" i="12"/>
  <c r="D37" i="12"/>
  <c r="F36" i="15"/>
  <c r="D33" i="4"/>
  <c r="E33" i="4"/>
  <c r="C36" i="10"/>
  <c r="E34" i="9"/>
  <c r="D34" i="9"/>
  <c r="F33" i="9"/>
  <c r="C35" i="16"/>
  <c r="F32" i="13"/>
  <c r="D35" i="19"/>
  <c r="E35" i="19"/>
  <c r="E40" i="18"/>
  <c r="D40" i="18"/>
  <c r="C33" i="13"/>
  <c r="F37" i="12" l="1"/>
  <c r="F35" i="19"/>
  <c r="F37" i="15"/>
  <c r="F35" i="2"/>
  <c r="D36" i="10"/>
  <c r="C37" i="10" s="1"/>
  <c r="E36" i="10"/>
  <c r="F33" i="4"/>
  <c r="E33" i="13"/>
  <c r="D33" i="13"/>
  <c r="F33" i="13" s="1"/>
  <c r="E35" i="16"/>
  <c r="D35" i="16"/>
  <c r="C36" i="16" s="1"/>
  <c r="C34" i="4"/>
  <c r="C38" i="15"/>
  <c r="C36" i="19"/>
  <c r="F40" i="18"/>
  <c r="F34" i="9"/>
  <c r="C38" i="12"/>
  <c r="C41" i="18"/>
  <c r="C35" i="9"/>
  <c r="C36" i="2"/>
  <c r="E37" i="10" l="1"/>
  <c r="D37" i="10"/>
  <c r="F37" i="10" s="1"/>
  <c r="E36" i="16"/>
  <c r="D36" i="16"/>
  <c r="C34" i="13"/>
  <c r="D36" i="19"/>
  <c r="E36" i="19"/>
  <c r="E38" i="15"/>
  <c r="D38" i="15"/>
  <c r="C39" i="15" s="1"/>
  <c r="E38" i="12"/>
  <c r="D38" i="12"/>
  <c r="E36" i="2"/>
  <c r="D36" i="2"/>
  <c r="D34" i="4"/>
  <c r="E34" i="4"/>
  <c r="E35" i="9"/>
  <c r="D35" i="9"/>
  <c r="C36" i="9" s="1"/>
  <c r="F35" i="16"/>
  <c r="E41" i="18"/>
  <c r="D41" i="18"/>
  <c r="F36" i="10"/>
  <c r="F38" i="12" l="1"/>
  <c r="F41" i="18"/>
  <c r="F36" i="19"/>
  <c r="F36" i="16"/>
  <c r="F38" i="15"/>
  <c r="F34" i="4"/>
  <c r="C39" i="12"/>
  <c r="C37" i="16"/>
  <c r="E36" i="9"/>
  <c r="D36" i="9"/>
  <c r="C42" i="18"/>
  <c r="C35" i="4"/>
  <c r="E39" i="15"/>
  <c r="D39" i="15"/>
  <c r="F36" i="2"/>
  <c r="C38" i="10"/>
  <c r="D34" i="13"/>
  <c r="F34" i="13" s="1"/>
  <c r="E34" i="13"/>
  <c r="F35" i="9"/>
  <c r="C37" i="2"/>
  <c r="C37" i="19"/>
  <c r="F39" i="15" l="1"/>
  <c r="F36" i="9"/>
  <c r="C40" i="15"/>
  <c r="C35" i="13"/>
  <c r="C37" i="9"/>
  <c r="E35" i="4"/>
  <c r="D35" i="4"/>
  <c r="F35" i="4" s="1"/>
  <c r="E42" i="18"/>
  <c r="D42" i="18"/>
  <c r="E37" i="16"/>
  <c r="D37" i="16"/>
  <c r="C38" i="16" s="1"/>
  <c r="E40" i="15"/>
  <c r="D40" i="15"/>
  <c r="E38" i="10"/>
  <c r="D38" i="10"/>
  <c r="F38" i="10" s="1"/>
  <c r="E37" i="19"/>
  <c r="D37" i="19"/>
  <c r="F37" i="19" s="1"/>
  <c r="E37" i="2"/>
  <c r="D37" i="2"/>
  <c r="E39" i="12"/>
  <c r="D39" i="12"/>
  <c r="C40" i="12" s="1"/>
  <c r="F42" i="18" l="1"/>
  <c r="F40" i="15"/>
  <c r="F37" i="16"/>
  <c r="F37" i="2"/>
  <c r="C36" i="4"/>
  <c r="D36" i="4" s="1"/>
  <c r="C41" i="15"/>
  <c r="C43" i="18"/>
  <c r="C38" i="2"/>
  <c r="C38" i="19"/>
  <c r="D38" i="16"/>
  <c r="E38" i="16"/>
  <c r="E40" i="12"/>
  <c r="D40" i="12"/>
  <c r="E37" i="9"/>
  <c r="D37" i="9"/>
  <c r="F39" i="12"/>
  <c r="C39" i="10"/>
  <c r="E35" i="13"/>
  <c r="D35" i="13"/>
  <c r="F37" i="9" l="1"/>
  <c r="F40" i="12"/>
  <c r="F38" i="16"/>
  <c r="F35" i="13"/>
  <c r="E36" i="4"/>
  <c r="F36" i="4" s="1"/>
  <c r="C38" i="9"/>
  <c r="E38" i="2"/>
  <c r="D38" i="2"/>
  <c r="D38" i="19"/>
  <c r="C39" i="19" s="1"/>
  <c r="E38" i="19"/>
  <c r="C36" i="13"/>
  <c r="C41" i="12"/>
  <c r="C37" i="4"/>
  <c r="E43" i="18"/>
  <c r="D43" i="18"/>
  <c r="F43" i="18" s="1"/>
  <c r="E39" i="10"/>
  <c r="D39" i="10"/>
  <c r="F39" i="10" s="1"/>
  <c r="C39" i="16"/>
  <c r="E41" i="15"/>
  <c r="D41" i="15"/>
  <c r="F41" i="15" l="1"/>
  <c r="F38" i="2"/>
  <c r="E39" i="19"/>
  <c r="D39" i="19"/>
  <c r="F39" i="19" s="1"/>
  <c r="F38" i="19"/>
  <c r="C40" i="10"/>
  <c r="E36" i="13"/>
  <c r="D36" i="13"/>
  <c r="F36" i="13" s="1"/>
  <c r="C44" i="18"/>
  <c r="C42" i="15"/>
  <c r="E37" i="4"/>
  <c r="D37" i="4"/>
  <c r="C39" i="2"/>
  <c r="E39" i="16"/>
  <c r="D39" i="16"/>
  <c r="F39" i="16" s="1"/>
  <c r="E41" i="12"/>
  <c r="D41" i="12"/>
  <c r="E38" i="9"/>
  <c r="D38" i="9"/>
  <c r="F38" i="9" s="1"/>
  <c r="F37" i="4" l="1"/>
  <c r="F41" i="12"/>
  <c r="E39" i="2"/>
  <c r="D39" i="2"/>
  <c r="C37" i="13"/>
  <c r="C38" i="4"/>
  <c r="E40" i="10"/>
  <c r="D40" i="10"/>
  <c r="F40" i="10" s="1"/>
  <c r="C42" i="12"/>
  <c r="E42" i="15"/>
  <c r="D42" i="15"/>
  <c r="C43" i="15" s="1"/>
  <c r="C40" i="19"/>
  <c r="C39" i="9"/>
  <c r="C40" i="16"/>
  <c r="E44" i="18"/>
  <c r="D44" i="18"/>
  <c r="F44" i="18" l="1"/>
  <c r="F39" i="2"/>
  <c r="E43" i="15"/>
  <c r="D43" i="15"/>
  <c r="F43" i="15" s="1"/>
  <c r="D40" i="19"/>
  <c r="E40" i="19"/>
  <c r="E38" i="4"/>
  <c r="D38" i="4"/>
  <c r="C41" i="10"/>
  <c r="E40" i="16"/>
  <c r="D40" i="16"/>
  <c r="C41" i="16" s="1"/>
  <c r="E39" i="9"/>
  <c r="D39" i="9"/>
  <c r="F39" i="9" s="1"/>
  <c r="D37" i="13"/>
  <c r="E37" i="13"/>
  <c r="C45" i="18"/>
  <c r="F42" i="15"/>
  <c r="C40" i="2"/>
  <c r="E42" i="12"/>
  <c r="D42" i="12"/>
  <c r="C43" i="12" s="1"/>
  <c r="F38" i="4" l="1"/>
  <c r="E40" i="2"/>
  <c r="D40" i="2"/>
  <c r="E43" i="12"/>
  <c r="D43" i="12"/>
  <c r="F40" i="19"/>
  <c r="C40" i="9"/>
  <c r="E45" i="18"/>
  <c r="D45" i="18"/>
  <c r="F40" i="16"/>
  <c r="C41" i="19"/>
  <c r="E41" i="16"/>
  <c r="D41" i="16"/>
  <c r="F41" i="16" s="1"/>
  <c r="F37" i="13"/>
  <c r="E41" i="10"/>
  <c r="D41" i="10"/>
  <c r="F41" i="10" s="1"/>
  <c r="F42" i="12"/>
  <c r="C38" i="13"/>
  <c r="C39" i="4"/>
  <c r="C44" i="15"/>
  <c r="F43" i="12" l="1"/>
  <c r="F45" i="18"/>
  <c r="C46" i="18"/>
  <c r="F40" i="2"/>
  <c r="C42" i="16"/>
  <c r="C44" i="12"/>
  <c r="E44" i="15"/>
  <c r="D44" i="15"/>
  <c r="E39" i="4"/>
  <c r="D39" i="4"/>
  <c r="E38" i="13"/>
  <c r="D38" i="13"/>
  <c r="E41" i="19"/>
  <c r="D41" i="19"/>
  <c r="F41" i="19" s="1"/>
  <c r="E46" i="18"/>
  <c r="D46" i="18"/>
  <c r="C47" i="18" s="1"/>
  <c r="C42" i="10"/>
  <c r="E40" i="9"/>
  <c r="D40" i="9"/>
  <c r="C41" i="2"/>
  <c r="F44" i="15" l="1"/>
  <c r="F39" i="4"/>
  <c r="F38" i="13"/>
  <c r="F40" i="9"/>
  <c r="E47" i="18"/>
  <c r="D47" i="18"/>
  <c r="F47" i="18" s="1"/>
  <c r="C40" i="4"/>
  <c r="E41" i="2"/>
  <c r="D41" i="2"/>
  <c r="C41" i="9"/>
  <c r="C42" i="19"/>
  <c r="C45" i="15"/>
  <c r="E42" i="10"/>
  <c r="D42" i="10"/>
  <c r="E44" i="12"/>
  <c r="D44" i="12"/>
  <c r="F44" i="12" s="1"/>
  <c r="F46" i="18"/>
  <c r="C39" i="13"/>
  <c r="E42" i="16"/>
  <c r="D42" i="16"/>
  <c r="F42" i="16" s="1"/>
  <c r="F41" i="2" l="1"/>
  <c r="F42" i="10"/>
  <c r="C42" i="2"/>
  <c r="E41" i="9"/>
  <c r="D41" i="9"/>
  <c r="E40" i="4"/>
  <c r="D40" i="4"/>
  <c r="F40" i="4" s="1"/>
  <c r="C48" i="18"/>
  <c r="C45" i="12"/>
  <c r="C43" i="16"/>
  <c r="C43" i="10"/>
  <c r="E39" i="13"/>
  <c r="D39" i="13"/>
  <c r="F39" i="13" s="1"/>
  <c r="E45" i="15"/>
  <c r="D45" i="15"/>
  <c r="C46" i="15" s="1"/>
  <c r="D42" i="19"/>
  <c r="C43" i="19" s="1"/>
  <c r="E42" i="19"/>
  <c r="F41" i="9" l="1"/>
  <c r="E46" i="15"/>
  <c r="D46" i="15"/>
  <c r="C41" i="4"/>
  <c r="E48" i="18"/>
  <c r="D48" i="18"/>
  <c r="E43" i="10"/>
  <c r="D43" i="10"/>
  <c r="C44" i="10" s="1"/>
  <c r="C40" i="13"/>
  <c r="F42" i="19"/>
  <c r="E43" i="16"/>
  <c r="D43" i="16"/>
  <c r="C42" i="9"/>
  <c r="D43" i="19"/>
  <c r="E43" i="19"/>
  <c r="F45" i="15"/>
  <c r="E45" i="12"/>
  <c r="D45" i="12"/>
  <c r="C46" i="12" s="1"/>
  <c r="E42" i="2"/>
  <c r="D42" i="2"/>
  <c r="F48" i="18" l="1"/>
  <c r="F46" i="15"/>
  <c r="F42" i="2"/>
  <c r="F43" i="19"/>
  <c r="F43" i="16"/>
  <c r="F45" i="12"/>
  <c r="C43" i="2"/>
  <c r="E43" i="2" s="1"/>
  <c r="D44" i="10"/>
  <c r="C45" i="10" s="1"/>
  <c r="E44" i="10"/>
  <c r="C44" i="16"/>
  <c r="C49" i="18"/>
  <c r="E42" i="9"/>
  <c r="D42" i="9"/>
  <c r="E46" i="12"/>
  <c r="D46" i="12"/>
  <c r="F46" i="12" s="1"/>
  <c r="E41" i="4"/>
  <c r="D41" i="4"/>
  <c r="E40" i="13"/>
  <c r="D40" i="13"/>
  <c r="C41" i="13" s="1"/>
  <c r="C47" i="15"/>
  <c r="C44" i="19"/>
  <c r="F43" i="10"/>
  <c r="F42" i="9" l="1"/>
  <c r="D43" i="2"/>
  <c r="F43" i="2" s="1"/>
  <c r="F41" i="4"/>
  <c r="E45" i="10"/>
  <c r="D45" i="10"/>
  <c r="E49" i="18"/>
  <c r="D49" i="18"/>
  <c r="D41" i="13"/>
  <c r="E41" i="13"/>
  <c r="C42" i="4"/>
  <c r="E44" i="16"/>
  <c r="D44" i="16"/>
  <c r="E47" i="15"/>
  <c r="D47" i="15"/>
  <c r="F47" i="15" s="1"/>
  <c r="C43" i="9"/>
  <c r="D44" i="19"/>
  <c r="F44" i="19" s="1"/>
  <c r="E44" i="19"/>
  <c r="F40" i="13"/>
  <c r="C47" i="12"/>
  <c r="F44" i="10"/>
  <c r="F49" i="18" l="1"/>
  <c r="C44" i="2"/>
  <c r="E44" i="2" s="1"/>
  <c r="F44" i="16"/>
  <c r="C48" i="15"/>
  <c r="F41" i="13"/>
  <c r="F45" i="10"/>
  <c r="C45" i="16"/>
  <c r="C50" i="18"/>
  <c r="C42" i="13"/>
  <c r="C45" i="19"/>
  <c r="E43" i="9"/>
  <c r="D43" i="9"/>
  <c r="F43" i="9" s="1"/>
  <c r="D42" i="4"/>
  <c r="E42" i="4"/>
  <c r="C46" i="10"/>
  <c r="E48" i="15"/>
  <c r="D48" i="15"/>
  <c r="E47" i="12"/>
  <c r="D47" i="12"/>
  <c r="D44" i="2" l="1"/>
  <c r="F44" i="2" s="1"/>
  <c r="F47" i="12"/>
  <c r="F48" i="15"/>
  <c r="F42" i="4"/>
  <c r="C44" i="9"/>
  <c r="E45" i="19"/>
  <c r="D45" i="19"/>
  <c r="F45" i="19" s="1"/>
  <c r="E46" i="10"/>
  <c r="D46" i="10"/>
  <c r="F46" i="10" s="1"/>
  <c r="E42" i="13"/>
  <c r="D42" i="13"/>
  <c r="C49" i="15"/>
  <c r="E50" i="18"/>
  <c r="D50" i="18"/>
  <c r="C48" i="12"/>
  <c r="C43" i="4"/>
  <c r="E45" i="16"/>
  <c r="D45" i="16"/>
  <c r="C46" i="16" s="1"/>
  <c r="F50" i="18" l="1"/>
  <c r="C45" i="2"/>
  <c r="E45" i="2" s="1"/>
  <c r="F42" i="13"/>
  <c r="C43" i="13"/>
  <c r="D43" i="13" s="1"/>
  <c r="F43" i="13" s="1"/>
  <c r="C47" i="10"/>
  <c r="E48" i="12"/>
  <c r="D48" i="12"/>
  <c r="F45" i="16"/>
  <c r="E49" i="15"/>
  <c r="D49" i="15"/>
  <c r="C46" i="19"/>
  <c r="D46" i="16"/>
  <c r="F46" i="16" s="1"/>
  <c r="E46" i="16"/>
  <c r="C51" i="18"/>
  <c r="E43" i="4"/>
  <c r="D43" i="4"/>
  <c r="E44" i="9"/>
  <c r="D44" i="9"/>
  <c r="F44" i="9" l="1"/>
  <c r="D45" i="2"/>
  <c r="C46" i="2" s="1"/>
  <c r="E46" i="2" s="1"/>
  <c r="F48" i="12"/>
  <c r="E43" i="13"/>
  <c r="F43" i="4"/>
  <c r="F49" i="15"/>
  <c r="C44" i="4"/>
  <c r="C49" i="12"/>
  <c r="C50" i="15"/>
  <c r="E47" i="10"/>
  <c r="D47" i="10"/>
  <c r="F47" i="10" s="1"/>
  <c r="D46" i="19"/>
  <c r="E46" i="19"/>
  <c r="E51" i="18"/>
  <c r="D51" i="18"/>
  <c r="C45" i="9"/>
  <c r="C47" i="16"/>
  <c r="C44" i="13"/>
  <c r="D46" i="2" l="1"/>
  <c r="F46" i="2" s="1"/>
  <c r="F45" i="2"/>
  <c r="F51" i="18"/>
  <c r="F46" i="19"/>
  <c r="C48" i="10"/>
  <c r="C47" i="19"/>
  <c r="E50" i="15"/>
  <c r="D50" i="15"/>
  <c r="E44" i="13"/>
  <c r="D44" i="13"/>
  <c r="F44" i="13" s="1"/>
  <c r="E49" i="12"/>
  <c r="D49" i="12"/>
  <c r="E45" i="9"/>
  <c r="D45" i="9"/>
  <c r="C52" i="18"/>
  <c r="E47" i="16"/>
  <c r="D47" i="16"/>
  <c r="F47" i="16" s="1"/>
  <c r="E44" i="4"/>
  <c r="D44" i="4"/>
  <c r="C47" i="2" l="1"/>
  <c r="E47" i="2" s="1"/>
  <c r="F45" i="9"/>
  <c r="F50" i="15"/>
  <c r="F49" i="12"/>
  <c r="C45" i="13"/>
  <c r="C46" i="9"/>
  <c r="C51" i="15"/>
  <c r="E52" i="18"/>
  <c r="D52" i="18"/>
  <c r="E47" i="19"/>
  <c r="D47" i="19"/>
  <c r="C48" i="19" s="1"/>
  <c r="F44" i="4"/>
  <c r="C45" i="4"/>
  <c r="C50" i="12"/>
  <c r="C48" i="16"/>
  <c r="D47" i="2"/>
  <c r="E48" i="10"/>
  <c r="D48" i="10"/>
  <c r="C49" i="10" s="1"/>
  <c r="F47" i="2" l="1"/>
  <c r="F52" i="18"/>
  <c r="E49" i="10"/>
  <c r="D49" i="10"/>
  <c r="F49" i="10" s="1"/>
  <c r="E50" i="12"/>
  <c r="D50" i="12"/>
  <c r="C53" i="18"/>
  <c r="E48" i="16"/>
  <c r="D48" i="16"/>
  <c r="C49" i="16" s="1"/>
  <c r="E45" i="4"/>
  <c r="D45" i="4"/>
  <c r="C46" i="4" s="1"/>
  <c r="E51" i="15"/>
  <c r="D51" i="15"/>
  <c r="C48" i="2"/>
  <c r="E48" i="19"/>
  <c r="D48" i="19"/>
  <c r="F48" i="19" s="1"/>
  <c r="F48" i="10"/>
  <c r="E46" i="9"/>
  <c r="D46" i="9"/>
  <c r="F47" i="19"/>
  <c r="D45" i="13"/>
  <c r="E45" i="13"/>
  <c r="F50" i="12" l="1"/>
  <c r="F51" i="15"/>
  <c r="F46" i="9"/>
  <c r="E49" i="16"/>
  <c r="D49" i="16"/>
  <c r="C50" i="16" s="1"/>
  <c r="E53" i="18"/>
  <c r="D53" i="18"/>
  <c r="C52" i="15"/>
  <c r="E46" i="4"/>
  <c r="D46" i="4"/>
  <c r="C47" i="4" s="1"/>
  <c r="C47" i="9"/>
  <c r="F45" i="4"/>
  <c r="C51" i="12"/>
  <c r="C49" i="19"/>
  <c r="F45" i="13"/>
  <c r="C46" i="13"/>
  <c r="E48" i="2"/>
  <c r="D48" i="2"/>
  <c r="C49" i="2" s="1"/>
  <c r="F48" i="16"/>
  <c r="C50" i="10"/>
  <c r="F53" i="18" l="1"/>
  <c r="E47" i="4"/>
  <c r="D47" i="4"/>
  <c r="E50" i="16"/>
  <c r="D50" i="16"/>
  <c r="F50" i="16" s="1"/>
  <c r="E46" i="13"/>
  <c r="D46" i="13"/>
  <c r="C47" i="13" s="1"/>
  <c r="E52" i="15"/>
  <c r="D52" i="15"/>
  <c r="E49" i="19"/>
  <c r="D49" i="19"/>
  <c r="C54" i="18"/>
  <c r="E50" i="10"/>
  <c r="D50" i="10"/>
  <c r="E51" i="12"/>
  <c r="D51" i="12"/>
  <c r="F51" i="12" s="1"/>
  <c r="F48" i="2"/>
  <c r="E47" i="9"/>
  <c r="D47" i="9"/>
  <c r="F49" i="16"/>
  <c r="E49" i="2"/>
  <c r="D49" i="2"/>
  <c r="F49" i="2" s="1"/>
  <c r="F46" i="4"/>
  <c r="F52" i="15" l="1"/>
  <c r="F47" i="9"/>
  <c r="F49" i="19"/>
  <c r="F50" i="10"/>
  <c r="C51" i="10"/>
  <c r="E51" i="10" s="1"/>
  <c r="C48" i="9"/>
  <c r="D48" i="9" s="1"/>
  <c r="F47" i="4"/>
  <c r="E48" i="9"/>
  <c r="E47" i="13"/>
  <c r="D47" i="13"/>
  <c r="F47" i="13" s="1"/>
  <c r="C50" i="2"/>
  <c r="C52" i="12"/>
  <c r="C50" i="19"/>
  <c r="C51" i="16"/>
  <c r="E54" i="18"/>
  <c r="D54" i="18"/>
  <c r="C53" i="15"/>
  <c r="F46" i="13"/>
  <c r="C48" i="4"/>
  <c r="F48" i="9" l="1"/>
  <c r="D51" i="10"/>
  <c r="F54" i="18"/>
  <c r="F51" i="10"/>
  <c r="E50" i="2"/>
  <c r="D50" i="2"/>
  <c r="C48" i="13"/>
  <c r="E48" i="4"/>
  <c r="D48" i="4"/>
  <c r="C55" i="18"/>
  <c r="C49" i="9"/>
  <c r="E52" i="12"/>
  <c r="D52" i="12"/>
  <c r="E53" i="15"/>
  <c r="D53" i="15"/>
  <c r="E51" i="16"/>
  <c r="D51" i="16"/>
  <c r="F51" i="16" s="1"/>
  <c r="C52" i="10"/>
  <c r="E50" i="19"/>
  <c r="D50" i="19"/>
  <c r="F48" i="4" l="1"/>
  <c r="F50" i="19"/>
  <c r="C52" i="16"/>
  <c r="E52" i="16" s="1"/>
  <c r="F52" i="12"/>
  <c r="F50" i="2"/>
  <c r="F53" i="15"/>
  <c r="C49" i="4"/>
  <c r="E55" i="18"/>
  <c r="D55" i="18"/>
  <c r="D48" i="13"/>
  <c r="E48" i="13"/>
  <c r="C51" i="19"/>
  <c r="D52" i="10"/>
  <c r="E52" i="10"/>
  <c r="C54" i="15"/>
  <c r="C53" i="12"/>
  <c r="E49" i="9"/>
  <c r="D49" i="9"/>
  <c r="C51" i="2"/>
  <c r="F55" i="18" l="1"/>
  <c r="F49" i="9"/>
  <c r="D52" i="16"/>
  <c r="F52" i="16" s="1"/>
  <c r="F52" i="10"/>
  <c r="F48" i="13"/>
  <c r="E49" i="4"/>
  <c r="D49" i="4"/>
  <c r="E54" i="15"/>
  <c r="D54" i="15"/>
  <c r="C56" i="18"/>
  <c r="C53" i="10"/>
  <c r="E51" i="2"/>
  <c r="D51" i="2"/>
  <c r="D51" i="19"/>
  <c r="F51" i="19" s="1"/>
  <c r="E51" i="19"/>
  <c r="C50" i="9"/>
  <c r="E53" i="12"/>
  <c r="D53" i="12"/>
  <c r="C49" i="13"/>
  <c r="F49" i="4" l="1"/>
  <c r="F51" i="2"/>
  <c r="F54" i="15"/>
  <c r="F53" i="12"/>
  <c r="C53" i="16"/>
  <c r="D53" i="16" s="1"/>
  <c r="F53" i="16" s="1"/>
  <c r="C54" i="12"/>
  <c r="E54" i="12" s="1"/>
  <c r="C52" i="2"/>
  <c r="C50" i="4"/>
  <c r="C52" i="19"/>
  <c r="E53" i="10"/>
  <c r="D53" i="10"/>
  <c r="F53" i="10" s="1"/>
  <c r="E50" i="9"/>
  <c r="D50" i="9"/>
  <c r="E56" i="18"/>
  <c r="D56" i="18"/>
  <c r="F56" i="18" s="1"/>
  <c r="E53" i="16"/>
  <c r="D49" i="13"/>
  <c r="E49" i="13"/>
  <c r="C55" i="15"/>
  <c r="D54" i="12" l="1"/>
  <c r="C55" i="12" s="1"/>
  <c r="F50" i="9"/>
  <c r="C54" i="16"/>
  <c r="F49" i="13"/>
  <c r="C54" i="10"/>
  <c r="D54" i="16"/>
  <c r="C55" i="16" s="1"/>
  <c r="E54" i="16"/>
  <c r="E55" i="15"/>
  <c r="D55" i="15"/>
  <c r="D52" i="19"/>
  <c r="E52" i="19"/>
  <c r="C57" i="18"/>
  <c r="E50" i="4"/>
  <c r="D50" i="4"/>
  <c r="C50" i="13"/>
  <c r="C51" i="9"/>
  <c r="E52" i="2"/>
  <c r="D52" i="2"/>
  <c r="F55" i="15" l="1"/>
  <c r="F54" i="12"/>
  <c r="F52" i="19"/>
  <c r="F52" i="2"/>
  <c r="F50" i="4"/>
  <c r="E55" i="16"/>
  <c r="D55" i="16"/>
  <c r="F55" i="16" s="1"/>
  <c r="C56" i="15"/>
  <c r="E50" i="13"/>
  <c r="D50" i="13"/>
  <c r="F50" i="13" s="1"/>
  <c r="E55" i="12"/>
  <c r="D55" i="12"/>
  <c r="C56" i="12" s="1"/>
  <c r="C51" i="4"/>
  <c r="E57" i="18"/>
  <c r="D57" i="18"/>
  <c r="F57" i="18" s="1"/>
  <c r="C53" i="2"/>
  <c r="F54" i="16"/>
  <c r="E51" i="9"/>
  <c r="D51" i="9"/>
  <c r="C53" i="19"/>
  <c r="E54" i="10"/>
  <c r="D54" i="10"/>
  <c r="E56" i="12" l="1"/>
  <c r="D56" i="12"/>
  <c r="F54" i="10"/>
  <c r="C58" i="18"/>
  <c r="C51" i="13"/>
  <c r="C55" i="10"/>
  <c r="E53" i="19"/>
  <c r="D53" i="19"/>
  <c r="C54" i="19" s="1"/>
  <c r="E56" i="15"/>
  <c r="D56" i="15"/>
  <c r="C57" i="15" s="1"/>
  <c r="E53" i="2"/>
  <c r="D53" i="2"/>
  <c r="F51" i="9"/>
  <c r="E51" i="4"/>
  <c r="D51" i="4"/>
  <c r="F51" i="4" s="1"/>
  <c r="C56" i="16"/>
  <c r="C52" i="9"/>
  <c r="F55" i="12"/>
  <c r="F56" i="12" l="1"/>
  <c r="F53" i="2"/>
  <c r="D54" i="19"/>
  <c r="C55" i="19" s="1"/>
  <c r="E54" i="19"/>
  <c r="E57" i="15"/>
  <c r="D57" i="15"/>
  <c r="E55" i="10"/>
  <c r="D55" i="10"/>
  <c r="F55" i="10" s="1"/>
  <c r="E51" i="13"/>
  <c r="D51" i="13"/>
  <c r="C54" i="2"/>
  <c r="E52" i="9"/>
  <c r="D52" i="9"/>
  <c r="E56" i="16"/>
  <c r="D56" i="16"/>
  <c r="C57" i="16" s="1"/>
  <c r="E58" i="18"/>
  <c r="D58" i="18"/>
  <c r="F56" i="15"/>
  <c r="C52" i="4"/>
  <c r="F53" i="19"/>
  <c r="C57" i="12"/>
  <c r="F52" i="9" l="1"/>
  <c r="F58" i="18"/>
  <c r="F57" i="15"/>
  <c r="E55" i="19"/>
  <c r="D55" i="19"/>
  <c r="C56" i="19" s="1"/>
  <c r="D52" i="4"/>
  <c r="C53" i="4" s="1"/>
  <c r="E52" i="4"/>
  <c r="C53" i="9"/>
  <c r="E54" i="2"/>
  <c r="D54" i="2"/>
  <c r="F51" i="13"/>
  <c r="C58" i="15"/>
  <c r="C59" i="18"/>
  <c r="E57" i="16"/>
  <c r="D57" i="16"/>
  <c r="F57" i="16" s="1"/>
  <c r="E57" i="12"/>
  <c r="D57" i="12"/>
  <c r="F56" i="16"/>
  <c r="C52" i="13"/>
  <c r="C56" i="10"/>
  <c r="F54" i="19"/>
  <c r="F57" i="12" l="1"/>
  <c r="F54" i="2"/>
  <c r="C55" i="2"/>
  <c r="E53" i="4"/>
  <c r="D53" i="4"/>
  <c r="E56" i="19"/>
  <c r="D56" i="19"/>
  <c r="F56" i="19" s="1"/>
  <c r="E53" i="9"/>
  <c r="D53" i="9"/>
  <c r="C54" i="9" s="1"/>
  <c r="C58" i="16"/>
  <c r="E56" i="10"/>
  <c r="D56" i="10"/>
  <c r="F56" i="10" s="1"/>
  <c r="E59" i="18"/>
  <c r="D59" i="18"/>
  <c r="C60" i="18" s="1"/>
  <c r="E55" i="2"/>
  <c r="D55" i="2"/>
  <c r="F52" i="4"/>
  <c r="E52" i="13"/>
  <c r="D52" i="13"/>
  <c r="F52" i="13" s="1"/>
  <c r="E58" i="15"/>
  <c r="D58" i="15"/>
  <c r="C59" i="15" s="1"/>
  <c r="C58" i="12"/>
  <c r="F55" i="19"/>
  <c r="F53" i="4" l="1"/>
  <c r="F55" i="2"/>
  <c r="E59" i="15"/>
  <c r="D59" i="15"/>
  <c r="F59" i="18"/>
  <c r="E54" i="9"/>
  <c r="D54" i="9"/>
  <c r="C53" i="13"/>
  <c r="C57" i="10"/>
  <c r="C57" i="19"/>
  <c r="E60" i="18"/>
  <c r="D60" i="18"/>
  <c r="E58" i="12"/>
  <c r="D58" i="12"/>
  <c r="C56" i="2"/>
  <c r="C54" i="4"/>
  <c r="E58" i="16"/>
  <c r="D58" i="16"/>
  <c r="F58" i="15"/>
  <c r="F53" i="9"/>
  <c r="F60" i="18" l="1"/>
  <c r="F58" i="12"/>
  <c r="F54" i="9"/>
  <c r="F59" i="15"/>
  <c r="F58" i="16"/>
  <c r="C55" i="9"/>
  <c r="C59" i="12"/>
  <c r="C59" i="16"/>
  <c r="D53" i="13"/>
  <c r="C54" i="13" s="1"/>
  <c r="E53" i="13"/>
  <c r="E54" i="4"/>
  <c r="D54" i="4"/>
  <c r="C61" i="18"/>
  <c r="E57" i="19"/>
  <c r="D57" i="19"/>
  <c r="F57" i="19" s="1"/>
  <c r="E56" i="2"/>
  <c r="D56" i="2"/>
  <c r="E57" i="10"/>
  <c r="D57" i="10"/>
  <c r="C60" i="15"/>
  <c r="F54" i="4" l="1"/>
  <c r="F57" i="10"/>
  <c r="F56" i="2"/>
  <c r="E54" i="13"/>
  <c r="D54" i="13"/>
  <c r="F54" i="13" s="1"/>
  <c r="F53" i="13"/>
  <c r="C57" i="2"/>
  <c r="E59" i="16"/>
  <c r="D59" i="16"/>
  <c r="F59" i="16" s="1"/>
  <c r="C58" i="19"/>
  <c r="E61" i="18"/>
  <c r="D61" i="18"/>
  <c r="E59" i="12"/>
  <c r="D59" i="12"/>
  <c r="E60" i="15"/>
  <c r="D60" i="15"/>
  <c r="C61" i="15" s="1"/>
  <c r="C58" i="10"/>
  <c r="C55" i="4"/>
  <c r="E55" i="9"/>
  <c r="D55" i="9"/>
  <c r="F55" i="9" s="1"/>
  <c r="F61" i="18" l="1"/>
  <c r="F59" i="12"/>
  <c r="C60" i="16"/>
  <c r="E57" i="2"/>
  <c r="D57" i="2"/>
  <c r="F57" i="2" s="1"/>
  <c r="E55" i="4"/>
  <c r="D55" i="4"/>
  <c r="C62" i="18"/>
  <c r="C60" i="12"/>
  <c r="C56" i="9"/>
  <c r="E58" i="10"/>
  <c r="D58" i="10"/>
  <c r="F58" i="10" s="1"/>
  <c r="E61" i="15"/>
  <c r="D61" i="15"/>
  <c r="F61" i="15" s="1"/>
  <c r="F60" i="15"/>
  <c r="E58" i="19"/>
  <c r="D58" i="19"/>
  <c r="C55" i="13"/>
  <c r="F58" i="19" l="1"/>
  <c r="C59" i="10"/>
  <c r="F55" i="4"/>
  <c r="C56" i="4"/>
  <c r="E62" i="18"/>
  <c r="D62" i="18"/>
  <c r="E59" i="10"/>
  <c r="D59" i="10"/>
  <c r="F59" i="10" s="1"/>
  <c r="C58" i="2"/>
  <c r="E55" i="13"/>
  <c r="D55" i="13"/>
  <c r="C59" i="19"/>
  <c r="E56" i="9"/>
  <c r="D56" i="9"/>
  <c r="C62" i="15"/>
  <c r="E60" i="12"/>
  <c r="D60" i="12"/>
  <c r="E60" i="16"/>
  <c r="D60" i="16"/>
  <c r="F60" i="16" s="1"/>
  <c r="F56" i="9" l="1"/>
  <c r="F60" i="12"/>
  <c r="F62" i="18"/>
  <c r="F55" i="13"/>
  <c r="E62" i="15"/>
  <c r="D62" i="15"/>
  <c r="E58" i="2"/>
  <c r="D58" i="2"/>
  <c r="C57" i="9"/>
  <c r="C60" i="10"/>
  <c r="C61" i="16"/>
  <c r="C63" i="18"/>
  <c r="D59" i="19"/>
  <c r="E59" i="19"/>
  <c r="C61" i="12"/>
  <c r="C56" i="13"/>
  <c r="E56" i="4"/>
  <c r="D56" i="4"/>
  <c r="C57" i="4" s="1"/>
  <c r="F62" i="15" l="1"/>
  <c r="F58" i="2"/>
  <c r="E57" i="4"/>
  <c r="D57" i="4"/>
  <c r="E57" i="9"/>
  <c r="D57" i="9"/>
  <c r="D60" i="10"/>
  <c r="E60" i="10"/>
  <c r="C59" i="2"/>
  <c r="E56" i="13"/>
  <c r="D56" i="13"/>
  <c r="F59" i="19"/>
  <c r="C60" i="19"/>
  <c r="C63" i="15"/>
  <c r="E63" i="18"/>
  <c r="D63" i="18"/>
  <c r="E61" i="12"/>
  <c r="D61" i="12"/>
  <c r="F56" i="4"/>
  <c r="E61" i="16"/>
  <c r="D61" i="16"/>
  <c r="C62" i="16" s="1"/>
  <c r="F63" i="18" l="1"/>
  <c r="F57" i="9"/>
  <c r="C64" i="18"/>
  <c r="E64" i="18" s="1"/>
  <c r="F61" i="12"/>
  <c r="F56" i="13"/>
  <c r="F60" i="10"/>
  <c r="F57" i="4"/>
  <c r="D62" i="16"/>
  <c r="C63" i="16" s="1"/>
  <c r="E62" i="16"/>
  <c r="E63" i="15"/>
  <c r="D63" i="15"/>
  <c r="C61" i="10"/>
  <c r="C62" i="12"/>
  <c r="C58" i="9"/>
  <c r="C57" i="13"/>
  <c r="E59" i="2"/>
  <c r="D59" i="2"/>
  <c r="E60" i="19"/>
  <c r="D60" i="19"/>
  <c r="C61" i="19" s="1"/>
  <c r="F61" i="16"/>
  <c r="C58" i="4"/>
  <c r="D64" i="18" l="1"/>
  <c r="C65" i="18" s="1"/>
  <c r="F63" i="15"/>
  <c r="E63" i="16"/>
  <c r="D63" i="16"/>
  <c r="F63" i="16" s="1"/>
  <c r="F59" i="2"/>
  <c r="E61" i="10"/>
  <c r="D61" i="10"/>
  <c r="F61" i="10" s="1"/>
  <c r="C64" i="15"/>
  <c r="C60" i="2"/>
  <c r="E58" i="4"/>
  <c r="D58" i="4"/>
  <c r="C59" i="4" s="1"/>
  <c r="D57" i="13"/>
  <c r="C58" i="13" s="1"/>
  <c r="E57" i="13"/>
  <c r="E61" i="19"/>
  <c r="D61" i="19"/>
  <c r="F61" i="19" s="1"/>
  <c r="F60" i="19"/>
  <c r="E62" i="12"/>
  <c r="D62" i="12"/>
  <c r="F62" i="12" s="1"/>
  <c r="E58" i="9"/>
  <c r="D58" i="9"/>
  <c r="F62" i="16"/>
  <c r="F64" i="18" l="1"/>
  <c r="F58" i="9"/>
  <c r="F58" i="4"/>
  <c r="E58" i="13"/>
  <c r="D58" i="13"/>
  <c r="F58" i="13" s="1"/>
  <c r="C62" i="10"/>
  <c r="C63" i="12"/>
  <c r="E65" i="18"/>
  <c r="D65" i="18"/>
  <c r="E59" i="4"/>
  <c r="D59" i="4"/>
  <c r="C59" i="9"/>
  <c r="C62" i="19"/>
  <c r="C64" i="16"/>
  <c r="E60" i="2"/>
  <c r="D60" i="2"/>
  <c r="C61" i="2" s="1"/>
  <c r="F57" i="13"/>
  <c r="E64" i="15"/>
  <c r="D64" i="15"/>
  <c r="F59" i="4" l="1"/>
  <c r="F65" i="18"/>
  <c r="F64" i="15"/>
  <c r="C60" i="4"/>
  <c r="E60" i="4" s="1"/>
  <c r="E61" i="2"/>
  <c r="D61" i="2"/>
  <c r="C65" i="15"/>
  <c r="D62" i="19"/>
  <c r="C63" i="19" s="1"/>
  <c r="E62" i="19"/>
  <c r="E63" i="12"/>
  <c r="D63" i="12"/>
  <c r="C64" i="12" s="1"/>
  <c r="C66" i="18"/>
  <c r="E59" i="9"/>
  <c r="D59" i="9"/>
  <c r="E62" i="10"/>
  <c r="D62" i="10"/>
  <c r="F62" i="10" s="1"/>
  <c r="E64" i="16"/>
  <c r="D64" i="16"/>
  <c r="F64" i="16" s="1"/>
  <c r="F60" i="2"/>
  <c r="C59" i="13"/>
  <c r="F59" i="9" l="1"/>
  <c r="F61" i="2"/>
  <c r="D60" i="4"/>
  <c r="F60" i="4" s="1"/>
  <c r="E64" i="12"/>
  <c r="D64" i="12"/>
  <c r="F64" i="12" s="1"/>
  <c r="E63" i="19"/>
  <c r="D63" i="19"/>
  <c r="F63" i="19" s="1"/>
  <c r="F62" i="19"/>
  <c r="C60" i="9"/>
  <c r="E65" i="15"/>
  <c r="D65" i="15"/>
  <c r="E66" i="18"/>
  <c r="D66" i="18"/>
  <c r="F66" i="18" s="1"/>
  <c r="C62" i="2"/>
  <c r="C65" i="16"/>
  <c r="E59" i="13"/>
  <c r="D59" i="13"/>
  <c r="C63" i="10"/>
  <c r="F63" i="12"/>
  <c r="F65" i="15" l="1"/>
  <c r="F59" i="13"/>
  <c r="C61" i="4"/>
  <c r="E61" i="4" s="1"/>
  <c r="C64" i="19"/>
  <c r="E60" i="9"/>
  <c r="D60" i="9"/>
  <c r="F60" i="9" s="1"/>
  <c r="C67" i="18"/>
  <c r="E63" i="10"/>
  <c r="D63" i="10"/>
  <c r="C64" i="10" s="1"/>
  <c r="C60" i="13"/>
  <c r="E62" i="2"/>
  <c r="D62" i="2"/>
  <c r="E65" i="16"/>
  <c r="D65" i="16"/>
  <c r="C66" i="16" s="1"/>
  <c r="C66" i="15"/>
  <c r="C65" i="12"/>
  <c r="F62" i="2" l="1"/>
  <c r="F63" i="10"/>
  <c r="D61" i="4"/>
  <c r="F61" i="4" s="1"/>
  <c r="E66" i="16"/>
  <c r="D66" i="16"/>
  <c r="F66" i="16" s="1"/>
  <c r="C63" i="2"/>
  <c r="E67" i="18"/>
  <c r="G67" i="18" s="1"/>
  <c r="D67" i="18"/>
  <c r="E65" i="12"/>
  <c r="D65" i="12"/>
  <c r="C66" i="12" s="1"/>
  <c r="E60" i="13"/>
  <c r="D60" i="13"/>
  <c r="F60" i="13" s="1"/>
  <c r="C61" i="9"/>
  <c r="E66" i="15"/>
  <c r="D66" i="15"/>
  <c r="E64" i="10"/>
  <c r="D64" i="10"/>
  <c r="F64" i="10" s="1"/>
  <c r="F65" i="16"/>
  <c r="E64" i="19"/>
  <c r="D64" i="19"/>
  <c r="C65" i="19" s="1"/>
  <c r="F67" i="18" l="1"/>
  <c r="F66" i="15"/>
  <c r="C62" i="4"/>
  <c r="E62" i="4" s="1"/>
  <c r="E66" i="12"/>
  <c r="D66" i="12"/>
  <c r="C68" i="18"/>
  <c r="E65" i="19"/>
  <c r="D65" i="19"/>
  <c r="F65" i="19" s="1"/>
  <c r="E61" i="9"/>
  <c r="D61" i="9"/>
  <c r="C62" i="9" s="1"/>
  <c r="E63" i="2"/>
  <c r="D63" i="2"/>
  <c r="C67" i="16"/>
  <c r="C61" i="13"/>
  <c r="C65" i="10"/>
  <c r="F64" i="19"/>
  <c r="C67" i="15"/>
  <c r="F65" i="12"/>
  <c r="F66" i="12" l="1"/>
  <c r="F63" i="2"/>
  <c r="F61" i="9"/>
  <c r="D62" i="4"/>
  <c r="C63" i="4" s="1"/>
  <c r="E63" i="4" s="1"/>
  <c r="D67" i="16"/>
  <c r="C68" i="16" s="1"/>
  <c r="E67" i="16"/>
  <c r="G67" i="16" s="1"/>
  <c r="C66" i="19"/>
  <c r="E62" i="9"/>
  <c r="D62" i="9"/>
  <c r="C63" i="9" s="1"/>
  <c r="C64" i="2"/>
  <c r="E65" i="10"/>
  <c r="D65" i="10"/>
  <c r="F65" i="10" s="1"/>
  <c r="D68" i="18"/>
  <c r="E68" i="18"/>
  <c r="D61" i="13"/>
  <c r="C62" i="13" s="1"/>
  <c r="E61" i="13"/>
  <c r="E67" i="15"/>
  <c r="G67" i="15" s="1"/>
  <c r="D67" i="15"/>
  <c r="C67" i="12"/>
  <c r="F67" i="15" l="1"/>
  <c r="D63" i="4"/>
  <c r="F63" i="4" s="1"/>
  <c r="F62" i="4"/>
  <c r="E62" i="13"/>
  <c r="D62" i="13"/>
  <c r="C63" i="13" s="1"/>
  <c r="D68" i="16"/>
  <c r="C69" i="16" s="1"/>
  <c r="E68" i="16"/>
  <c r="E63" i="9"/>
  <c r="D63" i="9"/>
  <c r="C64" i="9" s="1"/>
  <c r="E66" i="19"/>
  <c r="D66" i="19"/>
  <c r="F66" i="19" s="1"/>
  <c r="C68" i="15"/>
  <c r="F67" i="16"/>
  <c r="F68" i="18"/>
  <c r="C66" i="10"/>
  <c r="E64" i="2"/>
  <c r="D64" i="2"/>
  <c r="F61" i="13"/>
  <c r="D67" i="12"/>
  <c r="E67" i="12"/>
  <c r="G67" i="12" s="1"/>
  <c r="C69" i="18"/>
  <c r="F62" i="9"/>
  <c r="C67" i="19" l="1"/>
  <c r="F67" i="12"/>
  <c r="C64" i="4"/>
  <c r="D64" i="4" s="1"/>
  <c r="F64" i="2"/>
  <c r="D69" i="16"/>
  <c r="F69" i="16" s="1"/>
  <c r="E69" i="16"/>
  <c r="E63" i="13"/>
  <c r="D63" i="13"/>
  <c r="F63" i="13" s="1"/>
  <c r="E66" i="10"/>
  <c r="D66" i="10"/>
  <c r="F66" i="10" s="1"/>
  <c r="E64" i="9"/>
  <c r="D64" i="9"/>
  <c r="D68" i="15"/>
  <c r="E68" i="15"/>
  <c r="D67" i="19"/>
  <c r="C68" i="19" s="1"/>
  <c r="E67" i="19"/>
  <c r="G67" i="19" s="1"/>
  <c r="F68" i="16"/>
  <c r="D69" i="18"/>
  <c r="E69" i="18"/>
  <c r="F62" i="13"/>
  <c r="C68" i="12"/>
  <c r="C65" i="2"/>
  <c r="F63" i="9"/>
  <c r="F69" i="18" l="1"/>
  <c r="F64" i="9"/>
  <c r="E64" i="4"/>
  <c r="F64" i="4" s="1"/>
  <c r="F68" i="15"/>
  <c r="D68" i="12"/>
  <c r="C69" i="12" s="1"/>
  <c r="E68" i="12"/>
  <c r="F67" i="19"/>
  <c r="C65" i="9"/>
  <c r="C64" i="13"/>
  <c r="E65" i="2"/>
  <c r="D65" i="2"/>
  <c r="C66" i="2" s="1"/>
  <c r="D68" i="19"/>
  <c r="C69" i="19" s="1"/>
  <c r="E68" i="19"/>
  <c r="C65" i="4"/>
  <c r="C70" i="16"/>
  <c r="C70" i="18"/>
  <c r="C69" i="15"/>
  <c r="C67" i="10"/>
  <c r="D69" i="19" l="1"/>
  <c r="C70" i="19" s="1"/>
  <c r="E69" i="19"/>
  <c r="D70" i="16"/>
  <c r="C71" i="16" s="1"/>
  <c r="E70" i="16"/>
  <c r="E64" i="13"/>
  <c r="D64" i="13"/>
  <c r="F64" i="13" s="1"/>
  <c r="E65" i="4"/>
  <c r="D65" i="4"/>
  <c r="E65" i="9"/>
  <c r="D65" i="9"/>
  <c r="D69" i="12"/>
  <c r="E69" i="12"/>
  <c r="F68" i="19"/>
  <c r="E67" i="10"/>
  <c r="G67" i="10" s="1"/>
  <c r="D67" i="10"/>
  <c r="D69" i="15"/>
  <c r="E69" i="15"/>
  <c r="D70" i="18"/>
  <c r="C71" i="18" s="1"/>
  <c r="E70" i="18"/>
  <c r="E66" i="2"/>
  <c r="D66" i="2"/>
  <c r="F68" i="12"/>
  <c r="F65" i="2"/>
  <c r="F65" i="9" l="1"/>
  <c r="F69" i="15"/>
  <c r="F69" i="12"/>
  <c r="F67" i="10"/>
  <c r="F66" i="2"/>
  <c r="F65" i="4"/>
  <c r="D71" i="16"/>
  <c r="C72" i="16" s="1"/>
  <c r="E71" i="16"/>
  <c r="C66" i="9"/>
  <c r="F70" i="16"/>
  <c r="D70" i="19"/>
  <c r="C71" i="19" s="1"/>
  <c r="E70" i="19"/>
  <c r="C70" i="15"/>
  <c r="C67" i="2"/>
  <c r="D71" i="18"/>
  <c r="E71" i="18"/>
  <c r="C68" i="10"/>
  <c r="F70" i="18"/>
  <c r="C70" i="12"/>
  <c r="C66" i="4"/>
  <c r="C65" i="13"/>
  <c r="F69" i="19"/>
  <c r="D71" i="19" l="1"/>
  <c r="C72" i="19" s="1"/>
  <c r="E71" i="19"/>
  <c r="E70" i="12"/>
  <c r="D70" i="12"/>
  <c r="F70" i="12" s="1"/>
  <c r="D68" i="10"/>
  <c r="E68" i="10"/>
  <c r="E66" i="9"/>
  <c r="D66" i="9"/>
  <c r="C67" i="9" s="1"/>
  <c r="F71" i="18"/>
  <c r="D72" i="16"/>
  <c r="F72" i="16" s="1"/>
  <c r="E72" i="16"/>
  <c r="C72" i="18"/>
  <c r="E65" i="13"/>
  <c r="D65" i="13"/>
  <c r="F65" i="13" s="1"/>
  <c r="E67" i="2"/>
  <c r="G67" i="2" s="1"/>
  <c r="D67" i="2"/>
  <c r="F70" i="19"/>
  <c r="E66" i="4"/>
  <c r="D66" i="4"/>
  <c r="C67" i="4" s="1"/>
  <c r="D70" i="15"/>
  <c r="E70" i="15"/>
  <c r="F71" i="16"/>
  <c r="I87" i="8" l="1"/>
  <c r="I87" i="11"/>
  <c r="I87" i="14"/>
  <c r="I87" i="17"/>
  <c r="I87" i="1"/>
  <c r="F67" i="2"/>
  <c r="F70" i="15"/>
  <c r="C66" i="13"/>
  <c r="E66" i="13" s="1"/>
  <c r="F66" i="4"/>
  <c r="C73" i="16"/>
  <c r="F68" i="10"/>
  <c r="C68" i="2"/>
  <c r="C71" i="15"/>
  <c r="C71" i="12"/>
  <c r="E67" i="9"/>
  <c r="G67" i="9" s="1"/>
  <c r="D67" i="9"/>
  <c r="C68" i="9" s="1"/>
  <c r="F66" i="9"/>
  <c r="D72" i="19"/>
  <c r="C73" i="19" s="1"/>
  <c r="E72" i="19"/>
  <c r="D67" i="4"/>
  <c r="C68" i="4" s="1"/>
  <c r="E67" i="4"/>
  <c r="G67" i="4" s="1"/>
  <c r="D72" i="18"/>
  <c r="E72" i="18"/>
  <c r="C69" i="10"/>
  <c r="F71" i="19"/>
  <c r="I88" i="14" l="1"/>
  <c r="F95" i="14"/>
  <c r="F98" i="14" s="1"/>
  <c r="F100" i="14" s="1"/>
  <c r="I88" i="17"/>
  <c r="F95" i="17"/>
  <c r="F98" i="17" s="1"/>
  <c r="F100" i="17" s="1"/>
  <c r="F72" i="19"/>
  <c r="D66" i="13"/>
  <c r="F66" i="13" s="1"/>
  <c r="F67" i="9"/>
  <c r="F95" i="1"/>
  <c r="F98" i="1" s="1"/>
  <c r="F100" i="1" s="1"/>
  <c r="I88" i="1"/>
  <c r="D71" i="12"/>
  <c r="C72" i="12" s="1"/>
  <c r="E71" i="12"/>
  <c r="D73" i="19"/>
  <c r="C74" i="19" s="1"/>
  <c r="E73" i="19"/>
  <c r="F72" i="18"/>
  <c r="D68" i="9"/>
  <c r="C69" i="9" s="1"/>
  <c r="E68" i="9"/>
  <c r="D71" i="15"/>
  <c r="E71" i="15"/>
  <c r="C73" i="18"/>
  <c r="D68" i="4"/>
  <c r="E68" i="4"/>
  <c r="D68" i="2"/>
  <c r="C69" i="2" s="1"/>
  <c r="E68" i="2"/>
  <c r="D69" i="10"/>
  <c r="E69" i="10"/>
  <c r="F95" i="8"/>
  <c r="F98" i="8" s="1"/>
  <c r="F100" i="8" s="1"/>
  <c r="I88" i="8"/>
  <c r="F67" i="4"/>
  <c r="D73" i="16"/>
  <c r="C74" i="16" s="1"/>
  <c r="E73" i="16"/>
  <c r="I103" i="14" l="1"/>
  <c r="I103" i="17"/>
  <c r="C67" i="13"/>
  <c r="D67" i="13" s="1"/>
  <c r="C68" i="13" s="1"/>
  <c r="F71" i="15"/>
  <c r="F69" i="10"/>
  <c r="I103" i="8"/>
  <c r="F68" i="2"/>
  <c r="D74" i="16"/>
  <c r="C75" i="16" s="1"/>
  <c r="E74" i="16"/>
  <c r="F73" i="19"/>
  <c r="D74" i="19"/>
  <c r="E74" i="19"/>
  <c r="D69" i="2"/>
  <c r="E69" i="2"/>
  <c r="E67" i="13"/>
  <c r="G67" i="13" s="1"/>
  <c r="C72" i="15"/>
  <c r="E72" i="12"/>
  <c r="D72" i="12"/>
  <c r="C73" i="12" s="1"/>
  <c r="D69" i="9"/>
  <c r="C70" i="9" s="1"/>
  <c r="E69" i="9"/>
  <c r="F73" i="16"/>
  <c r="F71" i="12"/>
  <c r="F68" i="4"/>
  <c r="F68" i="9"/>
  <c r="I103" i="1"/>
  <c r="D73" i="18"/>
  <c r="C74" i="18" s="1"/>
  <c r="E73" i="18"/>
  <c r="C70" i="10"/>
  <c r="C69" i="4"/>
  <c r="F74" i="19" l="1"/>
  <c r="F69" i="2"/>
  <c r="D68" i="13"/>
  <c r="C69" i="13" s="1"/>
  <c r="E68" i="13"/>
  <c r="D70" i="9"/>
  <c r="C71" i="9" s="1"/>
  <c r="E70" i="9"/>
  <c r="D74" i="18"/>
  <c r="E74" i="18"/>
  <c r="D75" i="16"/>
  <c r="F75" i="16" s="1"/>
  <c r="E75" i="16"/>
  <c r="C75" i="19"/>
  <c r="D69" i="4"/>
  <c r="C70" i="4" s="1"/>
  <c r="E69" i="4"/>
  <c r="D72" i="15"/>
  <c r="C73" i="15" s="1"/>
  <c r="E72" i="15"/>
  <c r="D73" i="12"/>
  <c r="C74" i="12" s="1"/>
  <c r="E73" i="12"/>
  <c r="D70" i="10"/>
  <c r="E70" i="10"/>
  <c r="F95" i="11"/>
  <c r="F98" i="11" s="1"/>
  <c r="F100" i="11" s="1"/>
  <c r="I88" i="11"/>
  <c r="F67" i="13"/>
  <c r="F73" i="18"/>
  <c r="F69" i="9"/>
  <c r="C70" i="2"/>
  <c r="F72" i="12"/>
  <c r="F74" i="16"/>
  <c r="C76" i="16" l="1"/>
  <c r="E74" i="12"/>
  <c r="D74" i="12"/>
  <c r="D73" i="15"/>
  <c r="E73" i="15"/>
  <c r="D71" i="9"/>
  <c r="E71" i="9"/>
  <c r="D69" i="13"/>
  <c r="C70" i="13" s="1"/>
  <c r="E69" i="13"/>
  <c r="F74" i="18"/>
  <c r="D70" i="2"/>
  <c r="C71" i="2" s="1"/>
  <c r="E70" i="2"/>
  <c r="F69" i="4"/>
  <c r="D75" i="19"/>
  <c r="C76" i="19" s="1"/>
  <c r="E75" i="19"/>
  <c r="F73" i="12"/>
  <c r="D76" i="16"/>
  <c r="C77" i="16" s="1"/>
  <c r="E76" i="16"/>
  <c r="F70" i="9"/>
  <c r="F70" i="10"/>
  <c r="I103" i="11"/>
  <c r="D70" i="4"/>
  <c r="E70" i="4"/>
  <c r="C71" i="10"/>
  <c r="F72" i="15"/>
  <c r="C75" i="18"/>
  <c r="F68" i="13"/>
  <c r="F74" i="12" l="1"/>
  <c r="F71" i="9"/>
  <c r="D71" i="2"/>
  <c r="C72" i="2" s="1"/>
  <c r="E71" i="2"/>
  <c r="F70" i="2"/>
  <c r="D77" i="16"/>
  <c r="C78" i="16" s="1"/>
  <c r="E77" i="16"/>
  <c r="F73" i="15"/>
  <c r="F70" i="4"/>
  <c r="C71" i="4"/>
  <c r="D76" i="19"/>
  <c r="C77" i="19" s="1"/>
  <c r="E76" i="19"/>
  <c r="D70" i="13"/>
  <c r="E70" i="13"/>
  <c r="C74" i="15"/>
  <c r="F76" i="16"/>
  <c r="F75" i="19"/>
  <c r="F69" i="13"/>
  <c r="C75" i="12"/>
  <c r="E71" i="10"/>
  <c r="D71" i="10"/>
  <c r="C72" i="10" s="1"/>
  <c r="D75" i="18"/>
  <c r="C76" i="18" s="1"/>
  <c r="E75" i="18"/>
  <c r="C72" i="9"/>
  <c r="F77" i="16" l="1"/>
  <c r="D76" i="18"/>
  <c r="E76" i="18"/>
  <c r="D72" i="2"/>
  <c r="C73" i="2" s="1"/>
  <c r="E72" i="2"/>
  <c r="F70" i="13"/>
  <c r="D72" i="10"/>
  <c r="E72" i="10"/>
  <c r="D72" i="9"/>
  <c r="C73" i="9" s="1"/>
  <c r="E72" i="9"/>
  <c r="F76" i="19"/>
  <c r="D75" i="12"/>
  <c r="E75" i="12"/>
  <c r="D71" i="4"/>
  <c r="C72" i="4" s="1"/>
  <c r="E71" i="4"/>
  <c r="D78" i="16"/>
  <c r="E78" i="16"/>
  <c r="D74" i="15"/>
  <c r="E74" i="15"/>
  <c r="F71" i="2"/>
  <c r="D77" i="19"/>
  <c r="E77" i="19"/>
  <c r="F75" i="18"/>
  <c r="F71" i="10"/>
  <c r="C71" i="13"/>
  <c r="F77" i="19" l="1"/>
  <c r="F76" i="18"/>
  <c r="F78" i="16"/>
  <c r="F74" i="15"/>
  <c r="F72" i="10"/>
  <c r="D73" i="2"/>
  <c r="C74" i="2" s="1"/>
  <c r="E73" i="2"/>
  <c r="F75" i="12"/>
  <c r="C79" i="16"/>
  <c r="D73" i="9"/>
  <c r="E73" i="9"/>
  <c r="F72" i="2"/>
  <c r="F72" i="9"/>
  <c r="C77" i="18"/>
  <c r="C78" i="19"/>
  <c r="D72" i="4"/>
  <c r="E72" i="4"/>
  <c r="C75" i="15"/>
  <c r="F71" i="4"/>
  <c r="C73" i="10"/>
  <c r="D71" i="13"/>
  <c r="C72" i="13" s="1"/>
  <c r="E71" i="13"/>
  <c r="C76" i="12"/>
  <c r="F73" i="9" l="1"/>
  <c r="F72" i="4"/>
  <c r="C74" i="9"/>
  <c r="D75" i="15"/>
  <c r="E75" i="15"/>
  <c r="E76" i="12"/>
  <c r="D76" i="12"/>
  <c r="C77" i="12" s="1"/>
  <c r="D72" i="13"/>
  <c r="E72" i="13"/>
  <c r="D79" i="16"/>
  <c r="C80" i="16" s="1"/>
  <c r="E79" i="16"/>
  <c r="E78" i="19"/>
  <c r="D78" i="19"/>
  <c r="F71" i="13"/>
  <c r="D77" i="18"/>
  <c r="C78" i="18" s="1"/>
  <c r="E77" i="18"/>
  <c r="D74" i="2"/>
  <c r="C75" i="2" s="1"/>
  <c r="E74" i="2"/>
  <c r="C73" i="4"/>
  <c r="D73" i="10"/>
  <c r="E73" i="10"/>
  <c r="F73" i="2"/>
  <c r="F72" i="13" l="1"/>
  <c r="D75" i="2"/>
  <c r="C76" i="2" s="1"/>
  <c r="E75" i="2"/>
  <c r="F78" i="19"/>
  <c r="D73" i="4"/>
  <c r="C74" i="4" s="1"/>
  <c r="E73" i="4"/>
  <c r="C79" i="19"/>
  <c r="F76" i="12"/>
  <c r="D80" i="16"/>
  <c r="F80" i="16" s="1"/>
  <c r="E80" i="16"/>
  <c r="F79" i="16"/>
  <c r="F75" i="15"/>
  <c r="D77" i="12"/>
  <c r="E77" i="12"/>
  <c r="D78" i="18"/>
  <c r="E78" i="18"/>
  <c r="F77" i="18"/>
  <c r="C73" i="13"/>
  <c r="C76" i="15"/>
  <c r="F74" i="2"/>
  <c r="F73" i="10"/>
  <c r="C74" i="10"/>
  <c r="D74" i="9"/>
  <c r="E74" i="9"/>
  <c r="F74" i="9" l="1"/>
  <c r="F78" i="18"/>
  <c r="F77" i="12"/>
  <c r="D74" i="4"/>
  <c r="E74" i="4"/>
  <c r="D76" i="2"/>
  <c r="C77" i="2" s="1"/>
  <c r="E76" i="2"/>
  <c r="D79" i="19"/>
  <c r="E79" i="19"/>
  <c r="F73" i="4"/>
  <c r="D73" i="13"/>
  <c r="C74" i="13" s="1"/>
  <c r="E73" i="13"/>
  <c r="C79" i="18"/>
  <c r="C81" i="16"/>
  <c r="D74" i="10"/>
  <c r="E74" i="10"/>
  <c r="D76" i="15"/>
  <c r="C77" i="15" s="1"/>
  <c r="E76" i="15"/>
  <c r="C75" i="9"/>
  <c r="C78" i="12"/>
  <c r="F75" i="2"/>
  <c r="F74" i="4" l="1"/>
  <c r="F74" i="10"/>
  <c r="D81" i="16"/>
  <c r="C82" i="16" s="1"/>
  <c r="E81" i="16"/>
  <c r="F79" i="19"/>
  <c r="D79" i="18"/>
  <c r="C80" i="18" s="1"/>
  <c r="E79" i="18"/>
  <c r="F76" i="2"/>
  <c r="D77" i="2"/>
  <c r="C78" i="2" s="1"/>
  <c r="E77" i="2"/>
  <c r="D77" i="15"/>
  <c r="C78" i="15" s="1"/>
  <c r="E77" i="15"/>
  <c r="F76" i="15"/>
  <c r="E78" i="12"/>
  <c r="D78" i="12"/>
  <c r="F78" i="12" s="1"/>
  <c r="D75" i="9"/>
  <c r="C76" i="9" s="1"/>
  <c r="E75" i="9"/>
  <c r="D74" i="13"/>
  <c r="E74" i="13"/>
  <c r="F73" i="13"/>
  <c r="C75" i="10"/>
  <c r="C80" i="19"/>
  <c r="C75" i="4"/>
  <c r="F74" i="13" l="1"/>
  <c r="D78" i="2"/>
  <c r="C79" i="2" s="1"/>
  <c r="E78" i="2"/>
  <c r="D80" i="18"/>
  <c r="C81" i="18" s="1"/>
  <c r="E80" i="18"/>
  <c r="D78" i="15"/>
  <c r="E78" i="15"/>
  <c r="C75" i="13"/>
  <c r="F79" i="18"/>
  <c r="D76" i="9"/>
  <c r="C77" i="9" s="1"/>
  <c r="E76" i="9"/>
  <c r="D75" i="4"/>
  <c r="E75" i="4"/>
  <c r="F77" i="15"/>
  <c r="E80" i="19"/>
  <c r="D80" i="19"/>
  <c r="F75" i="9"/>
  <c r="D82" i="16"/>
  <c r="F82" i="16" s="1"/>
  <c r="E82" i="16"/>
  <c r="D75" i="10"/>
  <c r="E75" i="10"/>
  <c r="C79" i="12"/>
  <c r="F77" i="2"/>
  <c r="F81" i="16"/>
  <c r="F80" i="19" l="1"/>
  <c r="F80" i="18"/>
  <c r="F75" i="4"/>
  <c r="F78" i="15"/>
  <c r="D77" i="9"/>
  <c r="C78" i="9" s="1"/>
  <c r="E77" i="9"/>
  <c r="E79" i="12"/>
  <c r="D79" i="12"/>
  <c r="C81" i="19"/>
  <c r="D79" i="2"/>
  <c r="C80" i="2" s="1"/>
  <c r="E79" i="2"/>
  <c r="D81" i="18"/>
  <c r="C82" i="18" s="1"/>
  <c r="E81" i="18"/>
  <c r="F76" i="9"/>
  <c r="D75" i="13"/>
  <c r="C76" i="13" s="1"/>
  <c r="E75" i="13"/>
  <c r="F75" i="10"/>
  <c r="C76" i="10"/>
  <c r="C83" i="16"/>
  <c r="C76" i="4"/>
  <c r="C79" i="15"/>
  <c r="F78" i="2"/>
  <c r="F79" i="12" l="1"/>
  <c r="D78" i="9"/>
  <c r="C79" i="9" s="1"/>
  <c r="E78" i="9"/>
  <c r="D79" i="15"/>
  <c r="E79" i="15"/>
  <c r="D76" i="4"/>
  <c r="E76" i="4"/>
  <c r="D82" i="18"/>
  <c r="C83" i="18" s="1"/>
  <c r="E82" i="18"/>
  <c r="C80" i="12"/>
  <c r="D83" i="16"/>
  <c r="C84" i="16" s="1"/>
  <c r="E83" i="16"/>
  <c r="F81" i="18"/>
  <c r="D80" i="2"/>
  <c r="C81" i="2" s="1"/>
  <c r="E80" i="2"/>
  <c r="F77" i="9"/>
  <c r="D76" i="13"/>
  <c r="F76" i="13" s="1"/>
  <c r="E76" i="13"/>
  <c r="F79" i="2"/>
  <c r="D76" i="10"/>
  <c r="C77" i="10" s="1"/>
  <c r="E76" i="10"/>
  <c r="F75" i="13"/>
  <c r="E81" i="19"/>
  <c r="D81" i="19"/>
  <c r="F81" i="19" s="1"/>
  <c r="F83" i="16" l="1"/>
  <c r="F76" i="4"/>
  <c r="D83" i="18"/>
  <c r="E83" i="18"/>
  <c r="D81" i="2"/>
  <c r="C82" i="2" s="1"/>
  <c r="E81" i="2"/>
  <c r="D77" i="10"/>
  <c r="E77" i="10"/>
  <c r="D79" i="9"/>
  <c r="E79" i="9"/>
  <c r="C77" i="13"/>
  <c r="D84" i="16"/>
  <c r="E84" i="16"/>
  <c r="C77" i="4"/>
  <c r="F79" i="15"/>
  <c r="E80" i="12"/>
  <c r="D80" i="12"/>
  <c r="C80" i="15"/>
  <c r="C82" i="19"/>
  <c r="F80" i="2"/>
  <c r="F82" i="18"/>
  <c r="F76" i="10"/>
  <c r="F78" i="9"/>
  <c r="F80" i="12" l="1"/>
  <c r="F79" i="9"/>
  <c r="F83" i="18"/>
  <c r="F84" i="16"/>
  <c r="F77" i="10"/>
  <c r="C80" i="9"/>
  <c r="D80" i="9" s="1"/>
  <c r="C81" i="9" s="1"/>
  <c r="F81" i="2"/>
  <c r="C85" i="16"/>
  <c r="E82" i="19"/>
  <c r="D82" i="19"/>
  <c r="C78" i="10"/>
  <c r="D77" i="13"/>
  <c r="F77" i="13" s="1"/>
  <c r="E77" i="13"/>
  <c r="D82" i="2"/>
  <c r="C83" i="2" s="1"/>
  <c r="E82" i="2"/>
  <c r="C81" i="12"/>
  <c r="C84" i="18"/>
  <c r="D80" i="15"/>
  <c r="C81" i="15" s="1"/>
  <c r="E80" i="15"/>
  <c r="D77" i="4"/>
  <c r="E77" i="4"/>
  <c r="F77" i="4" l="1"/>
  <c r="E80" i="9"/>
  <c r="F80" i="9" s="1"/>
  <c r="F82" i="19"/>
  <c r="C78" i="4"/>
  <c r="D78" i="4" s="1"/>
  <c r="D83" i="2"/>
  <c r="C84" i="2" s="1"/>
  <c r="E83" i="2"/>
  <c r="D81" i="15"/>
  <c r="E81" i="15"/>
  <c r="D84" i="18"/>
  <c r="E84" i="18"/>
  <c r="C78" i="13"/>
  <c r="E78" i="10"/>
  <c r="D78" i="10"/>
  <c r="F78" i="10" s="1"/>
  <c r="E81" i="12"/>
  <c r="D81" i="12"/>
  <c r="F81" i="12" s="1"/>
  <c r="C83" i="19"/>
  <c r="D81" i="9"/>
  <c r="E81" i="9"/>
  <c r="F80" i="15"/>
  <c r="F82" i="2"/>
  <c r="D85" i="16"/>
  <c r="C86" i="16" s="1"/>
  <c r="E85" i="16"/>
  <c r="F81" i="9" l="1"/>
  <c r="F81" i="15"/>
  <c r="E78" i="4"/>
  <c r="F78" i="4" s="1"/>
  <c r="D84" i="2"/>
  <c r="C85" i="2" s="1"/>
  <c r="E84" i="2"/>
  <c r="C79" i="4"/>
  <c r="F84" i="18"/>
  <c r="E83" i="19"/>
  <c r="D83" i="19"/>
  <c r="C82" i="15"/>
  <c r="D86" i="16"/>
  <c r="E86" i="16"/>
  <c r="F85" i="16"/>
  <c r="C82" i="12"/>
  <c r="C79" i="10"/>
  <c r="D78" i="13"/>
  <c r="E78" i="13"/>
  <c r="C82" i="9"/>
  <c r="C85" i="18"/>
  <c r="F83" i="2"/>
  <c r="F83" i="19" l="1"/>
  <c r="F86" i="16"/>
  <c r="F78" i="13"/>
  <c r="D79" i="10"/>
  <c r="E79" i="10"/>
  <c r="C84" i="19"/>
  <c r="D85" i="18"/>
  <c r="C86" i="18" s="1"/>
  <c r="E85" i="18"/>
  <c r="C87" i="16"/>
  <c r="D79" i="4"/>
  <c r="C80" i="4" s="1"/>
  <c r="E79" i="4"/>
  <c r="E82" i="12"/>
  <c r="D82" i="12"/>
  <c r="D82" i="9"/>
  <c r="C83" i="9" s="1"/>
  <c r="E82" i="9"/>
  <c r="D85" i="2"/>
  <c r="E85" i="2"/>
  <c r="C79" i="13"/>
  <c r="D82" i="15"/>
  <c r="E82" i="15"/>
  <c r="F84" i="2"/>
  <c r="F82" i="12" l="1"/>
  <c r="F82" i="15"/>
  <c r="F82" i="9"/>
  <c r="F85" i="2"/>
  <c r="D86" i="18"/>
  <c r="C87" i="18" s="1"/>
  <c r="E86" i="18"/>
  <c r="C83" i="15"/>
  <c r="D83" i="9"/>
  <c r="E83" i="9"/>
  <c r="D87" i="16"/>
  <c r="E87" i="16"/>
  <c r="F85" i="18"/>
  <c r="D79" i="13"/>
  <c r="C80" i="13" s="1"/>
  <c r="E79" i="13"/>
  <c r="C83" i="12"/>
  <c r="C86" i="2"/>
  <c r="E84" i="19"/>
  <c r="D84" i="19"/>
  <c r="D80" i="4"/>
  <c r="E80" i="4"/>
  <c r="F79" i="10"/>
  <c r="F79" i="4"/>
  <c r="C80" i="10"/>
  <c r="F87" i="16" l="1"/>
  <c r="F83" i="9"/>
  <c r="E83" i="12"/>
  <c r="D83" i="12"/>
  <c r="C84" i="9"/>
  <c r="D80" i="13"/>
  <c r="C81" i="13" s="1"/>
  <c r="E80" i="13"/>
  <c r="D86" i="2"/>
  <c r="E86" i="2"/>
  <c r="F79" i="13"/>
  <c r="D83" i="15"/>
  <c r="C84" i="15" s="1"/>
  <c r="E83" i="15"/>
  <c r="F80" i="4"/>
  <c r="F84" i="19"/>
  <c r="D87" i="18"/>
  <c r="E87" i="18"/>
  <c r="C81" i="4"/>
  <c r="C85" i="19"/>
  <c r="C88" i="16"/>
  <c r="E80" i="10"/>
  <c r="D80" i="10"/>
  <c r="F80" i="10" s="1"/>
  <c r="F86" i="18"/>
  <c r="F83" i="12" l="1"/>
  <c r="F87" i="18"/>
  <c r="F86" i="2"/>
  <c r="D84" i="15"/>
  <c r="E84" i="15"/>
  <c r="D81" i="13"/>
  <c r="C82" i="13" s="1"/>
  <c r="E81" i="13"/>
  <c r="C81" i="10"/>
  <c r="F80" i="13"/>
  <c r="D81" i="4"/>
  <c r="E81" i="4"/>
  <c r="D84" i="9"/>
  <c r="C85" i="9" s="1"/>
  <c r="E84" i="9"/>
  <c r="D88" i="16"/>
  <c r="E88" i="16"/>
  <c r="E85" i="19"/>
  <c r="D85" i="19"/>
  <c r="F85" i="19" s="1"/>
  <c r="C88" i="18"/>
  <c r="F83" i="15"/>
  <c r="C87" i="2"/>
  <c r="C84" i="12"/>
  <c r="F84" i="15" l="1"/>
  <c r="F81" i="4"/>
  <c r="D82" i="13"/>
  <c r="C83" i="13" s="1"/>
  <c r="E82" i="13"/>
  <c r="F88" i="16"/>
  <c r="D81" i="10"/>
  <c r="C82" i="10" s="1"/>
  <c r="E81" i="10"/>
  <c r="D85" i="9"/>
  <c r="E85" i="9"/>
  <c r="F81" i="13"/>
  <c r="E84" i="12"/>
  <c r="D84" i="12"/>
  <c r="F84" i="9"/>
  <c r="C86" i="19"/>
  <c r="C82" i="4"/>
  <c r="C85" i="15"/>
  <c r="D87" i="2"/>
  <c r="C88" i="2" s="1"/>
  <c r="E87" i="2"/>
  <c r="D88" i="18"/>
  <c r="E88" i="18"/>
  <c r="C89" i="16"/>
  <c r="F85" i="9" l="1"/>
  <c r="F88" i="18"/>
  <c r="F84" i="12"/>
  <c r="E86" i="19"/>
  <c r="D86" i="19"/>
  <c r="F86" i="19" s="1"/>
  <c r="E82" i="10"/>
  <c r="D82" i="10"/>
  <c r="F82" i="10" s="1"/>
  <c r="D88" i="2"/>
  <c r="E88" i="2"/>
  <c r="F81" i="10"/>
  <c r="F87" i="2"/>
  <c r="D83" i="13"/>
  <c r="E83" i="13"/>
  <c r="C89" i="18"/>
  <c r="D85" i="15"/>
  <c r="C86" i="15" s="1"/>
  <c r="E85" i="15"/>
  <c r="C86" i="9"/>
  <c r="C85" i="12"/>
  <c r="D89" i="16"/>
  <c r="E89" i="16"/>
  <c r="D82" i="4"/>
  <c r="E82" i="4"/>
  <c r="F82" i="13"/>
  <c r="F83" i="13" l="1"/>
  <c r="F82" i="4"/>
  <c r="C83" i="4"/>
  <c r="F88" i="2"/>
  <c r="C83" i="10"/>
  <c r="D89" i="18"/>
  <c r="C90" i="18" s="1"/>
  <c r="E89" i="18"/>
  <c r="E85" i="12"/>
  <c r="D85" i="12"/>
  <c r="D86" i="9"/>
  <c r="C87" i="9" s="1"/>
  <c r="E86" i="9"/>
  <c r="F89" i="16"/>
  <c r="C87" i="19"/>
  <c r="D83" i="4"/>
  <c r="C84" i="4" s="1"/>
  <c r="E83" i="4"/>
  <c r="D86" i="15"/>
  <c r="F86" i="15" s="1"/>
  <c r="E86" i="15"/>
  <c r="C90" i="16"/>
  <c r="C84" i="13"/>
  <c r="F85" i="15"/>
  <c r="C89" i="2"/>
  <c r="F85" i="12" l="1"/>
  <c r="D84" i="4"/>
  <c r="E84" i="4"/>
  <c r="D87" i="9"/>
  <c r="C88" i="9" s="1"/>
  <c r="E87" i="9"/>
  <c r="C86" i="12"/>
  <c r="D89" i="2"/>
  <c r="E89" i="2"/>
  <c r="D84" i="13"/>
  <c r="C85" i="13" s="1"/>
  <c r="E84" i="13"/>
  <c r="E87" i="19"/>
  <c r="D87" i="19"/>
  <c r="D90" i="18"/>
  <c r="C91" i="18" s="1"/>
  <c r="E90" i="18"/>
  <c r="D90" i="16"/>
  <c r="F90" i="16" s="1"/>
  <c r="E90" i="16"/>
  <c r="F89" i="18"/>
  <c r="F83" i="4"/>
  <c r="C87" i="15"/>
  <c r="E83" i="10"/>
  <c r="D83" i="10"/>
  <c r="F86" i="9"/>
  <c r="F89" i="2" l="1"/>
  <c r="F87" i="19"/>
  <c r="F83" i="10"/>
  <c r="D85" i="13"/>
  <c r="E85" i="13"/>
  <c r="D88" i="9"/>
  <c r="E88" i="9"/>
  <c r="C88" i="19"/>
  <c r="E86" i="12"/>
  <c r="D86" i="12"/>
  <c r="C87" i="12" s="1"/>
  <c r="C91" i="16"/>
  <c r="F87" i="9"/>
  <c r="D91" i="18"/>
  <c r="C92" i="18" s="1"/>
  <c r="E91" i="18"/>
  <c r="F84" i="13"/>
  <c r="C84" i="10"/>
  <c r="C90" i="2"/>
  <c r="F84" i="4"/>
  <c r="D87" i="15"/>
  <c r="E87" i="15"/>
  <c r="F90" i="18"/>
  <c r="C85" i="4"/>
  <c r="F87" i="15" l="1"/>
  <c r="F85" i="13"/>
  <c r="D92" i="18"/>
  <c r="C93" i="18" s="1"/>
  <c r="E92" i="18"/>
  <c r="E88" i="19"/>
  <c r="D88" i="19"/>
  <c r="F88" i="9"/>
  <c r="C89" i="9"/>
  <c r="D85" i="4"/>
  <c r="C86" i="4" s="1"/>
  <c r="E85" i="4"/>
  <c r="F91" i="18"/>
  <c r="C88" i="15"/>
  <c r="D91" i="16"/>
  <c r="C92" i="16" s="1"/>
  <c r="E91" i="16"/>
  <c r="C86" i="13"/>
  <c r="D90" i="2"/>
  <c r="E90" i="2"/>
  <c r="F86" i="12"/>
  <c r="E84" i="10"/>
  <c r="D84" i="10"/>
  <c r="F84" i="10" s="1"/>
  <c r="E87" i="12"/>
  <c r="D87" i="12"/>
  <c r="F90" i="2" l="1"/>
  <c r="F87" i="12"/>
  <c r="C88" i="12"/>
  <c r="C91" i="2"/>
  <c r="E91" i="2" s="1"/>
  <c r="D86" i="4"/>
  <c r="E86" i="4"/>
  <c r="F88" i="19"/>
  <c r="D89" i="9"/>
  <c r="C90" i="9" s="1"/>
  <c r="E89" i="9"/>
  <c r="F91" i="16"/>
  <c r="D88" i="15"/>
  <c r="C89" i="15" s="1"/>
  <c r="E88" i="15"/>
  <c r="C89" i="19"/>
  <c r="D93" i="18"/>
  <c r="E93" i="18"/>
  <c r="D92" i="16"/>
  <c r="E92" i="16"/>
  <c r="C85" i="10"/>
  <c r="E88" i="12"/>
  <c r="D88" i="12"/>
  <c r="C89" i="12" s="1"/>
  <c r="D86" i="13"/>
  <c r="E86" i="13"/>
  <c r="F85" i="4"/>
  <c r="F92" i="18"/>
  <c r="D91" i="2" l="1"/>
  <c r="F91" i="2" s="1"/>
  <c r="F93" i="18"/>
  <c r="F92" i="16"/>
  <c r="F86" i="13"/>
  <c r="D90" i="9"/>
  <c r="E90" i="9"/>
  <c r="C94" i="18"/>
  <c r="F89" i="9"/>
  <c r="E89" i="19"/>
  <c r="D89" i="19"/>
  <c r="C90" i="19" s="1"/>
  <c r="E89" i="12"/>
  <c r="D89" i="12"/>
  <c r="C87" i="13"/>
  <c r="D85" i="10"/>
  <c r="E85" i="10"/>
  <c r="D89" i="15"/>
  <c r="E89" i="15"/>
  <c r="C93" i="16"/>
  <c r="F86" i="4"/>
  <c r="F88" i="12"/>
  <c r="F88" i="15"/>
  <c r="C87" i="4"/>
  <c r="F89" i="12" l="1"/>
  <c r="C92" i="2"/>
  <c r="D92" i="2" s="1"/>
  <c r="C93" i="2" s="1"/>
  <c r="F85" i="10"/>
  <c r="D87" i="13"/>
  <c r="E87" i="13"/>
  <c r="D93" i="16"/>
  <c r="C94" i="16" s="1"/>
  <c r="E93" i="16"/>
  <c r="D94" i="18"/>
  <c r="E94" i="18"/>
  <c r="F89" i="15"/>
  <c r="C90" i="15"/>
  <c r="D87" i="4"/>
  <c r="E87" i="4"/>
  <c r="C86" i="10"/>
  <c r="C90" i="12"/>
  <c r="F90" i="9"/>
  <c r="E90" i="19"/>
  <c r="D90" i="19"/>
  <c r="F90" i="19" s="1"/>
  <c r="F89" i="19"/>
  <c r="C91" i="9"/>
  <c r="F87" i="4" l="1"/>
  <c r="E92" i="2"/>
  <c r="F92" i="2" s="1"/>
  <c r="D93" i="2"/>
  <c r="E93" i="2"/>
  <c r="F94" i="18"/>
  <c r="F87" i="13"/>
  <c r="D94" i="16"/>
  <c r="E94" i="16"/>
  <c r="F93" i="16"/>
  <c r="E86" i="10"/>
  <c r="D86" i="10"/>
  <c r="C88" i="4"/>
  <c r="D90" i="15"/>
  <c r="C91" i="15" s="1"/>
  <c r="E90" i="15"/>
  <c r="C88" i="13"/>
  <c r="C91" i="19"/>
  <c r="D91" i="9"/>
  <c r="C92" i="9" s="1"/>
  <c r="E91" i="9"/>
  <c r="C95" i="18"/>
  <c r="E90" i="12"/>
  <c r="D90" i="12"/>
  <c r="F90" i="12" l="1"/>
  <c r="F93" i="2"/>
  <c r="C94" i="2"/>
  <c r="F94" i="16"/>
  <c r="D92" i="9"/>
  <c r="E92" i="9"/>
  <c r="C91" i="12"/>
  <c r="D88" i="13"/>
  <c r="C89" i="13" s="1"/>
  <c r="E88" i="13"/>
  <c r="D91" i="15"/>
  <c r="E91" i="15"/>
  <c r="D95" i="18"/>
  <c r="C96" i="18" s="1"/>
  <c r="E95" i="18"/>
  <c r="E91" i="19"/>
  <c r="D91" i="19"/>
  <c r="C92" i="19" s="1"/>
  <c r="F90" i="15"/>
  <c r="D88" i="4"/>
  <c r="E88" i="4"/>
  <c r="C95" i="16"/>
  <c r="F86" i="10"/>
  <c r="F91" i="9"/>
  <c r="C87" i="10"/>
  <c r="D94" i="2" l="1"/>
  <c r="E94" i="2"/>
  <c r="F92" i="9"/>
  <c r="D89" i="13"/>
  <c r="F89" i="13" s="1"/>
  <c r="E89" i="13"/>
  <c r="D96" i="18"/>
  <c r="C97" i="18" s="1"/>
  <c r="E96" i="18"/>
  <c r="E92" i="19"/>
  <c r="D92" i="19"/>
  <c r="C93" i="19" s="1"/>
  <c r="D95" i="16"/>
  <c r="C96" i="16" s="1"/>
  <c r="E95" i="16"/>
  <c r="F88" i="13"/>
  <c r="F95" i="18"/>
  <c r="E91" i="12"/>
  <c r="D91" i="12"/>
  <c r="C92" i="12" s="1"/>
  <c r="F88" i="4"/>
  <c r="C89" i="4"/>
  <c r="C93" i="9"/>
  <c r="F91" i="15"/>
  <c r="E87" i="10"/>
  <c r="D87" i="10"/>
  <c r="F91" i="19"/>
  <c r="C92" i="15"/>
  <c r="F94" i="2" l="1"/>
  <c r="C95" i="2"/>
  <c r="D97" i="18"/>
  <c r="C98" i="18" s="1"/>
  <c r="E97" i="18"/>
  <c r="E92" i="12"/>
  <c r="D92" i="12"/>
  <c r="C93" i="12" s="1"/>
  <c r="E92" i="15"/>
  <c r="D92" i="15"/>
  <c r="C93" i="15" s="1"/>
  <c r="D93" i="9"/>
  <c r="C94" i="9" s="1"/>
  <c r="E93" i="9"/>
  <c r="D96" i="16"/>
  <c r="E96" i="16"/>
  <c r="F96" i="18"/>
  <c r="E93" i="19"/>
  <c r="D93" i="19"/>
  <c r="F93" i="19" s="1"/>
  <c r="D89" i="4"/>
  <c r="E89" i="4"/>
  <c r="C90" i="13"/>
  <c r="F87" i="10"/>
  <c r="C88" i="10"/>
  <c r="F95" i="16"/>
  <c r="F91" i="12"/>
  <c r="F92" i="19"/>
  <c r="D95" i="2" l="1"/>
  <c r="E95" i="2"/>
  <c r="F96" i="16"/>
  <c r="F89" i="4"/>
  <c r="D98" i="18"/>
  <c r="C99" i="18" s="1"/>
  <c r="E98" i="18"/>
  <c r="F93" i="9"/>
  <c r="E88" i="10"/>
  <c r="D88" i="10"/>
  <c r="F88" i="10" s="1"/>
  <c r="D93" i="15"/>
  <c r="C94" i="15" s="1"/>
  <c r="E93" i="15"/>
  <c r="F97" i="18"/>
  <c r="D93" i="12"/>
  <c r="C94" i="12" s="1"/>
  <c r="E93" i="12"/>
  <c r="C94" i="19"/>
  <c r="D90" i="13"/>
  <c r="E90" i="13"/>
  <c r="C97" i="16"/>
  <c r="F92" i="15"/>
  <c r="D94" i="9"/>
  <c r="C95" i="9" s="1"/>
  <c r="E94" i="9"/>
  <c r="C90" i="4"/>
  <c r="F92" i="12"/>
  <c r="C96" i="2" l="1"/>
  <c r="F95" i="2"/>
  <c r="F90" i="13"/>
  <c r="D94" i="12"/>
  <c r="E94" i="12"/>
  <c r="D99" i="18"/>
  <c r="C100" i="18" s="1"/>
  <c r="E99" i="18"/>
  <c r="F94" i="9"/>
  <c r="C89" i="10"/>
  <c r="E94" i="19"/>
  <c r="D94" i="19"/>
  <c r="F93" i="12"/>
  <c r="E95" i="9"/>
  <c r="D95" i="9"/>
  <c r="C96" i="9" s="1"/>
  <c r="D97" i="16"/>
  <c r="E97" i="16"/>
  <c r="E94" i="15"/>
  <c r="D94" i="15"/>
  <c r="F94" i="15" s="1"/>
  <c r="C91" i="13"/>
  <c r="D90" i="4"/>
  <c r="C91" i="4" s="1"/>
  <c r="E90" i="4"/>
  <c r="F93" i="15"/>
  <c r="F98" i="18"/>
  <c r="D96" i="2" l="1"/>
  <c r="C97" i="2" s="1"/>
  <c r="E96" i="2"/>
  <c r="F94" i="19"/>
  <c r="F97" i="16"/>
  <c r="D96" i="9"/>
  <c r="E96" i="9"/>
  <c r="D91" i="4"/>
  <c r="C92" i="4" s="1"/>
  <c r="E91" i="4"/>
  <c r="D100" i="18"/>
  <c r="E100" i="18"/>
  <c r="F95" i="9"/>
  <c r="F99" i="18"/>
  <c r="D89" i="10"/>
  <c r="C90" i="10" s="1"/>
  <c r="E89" i="10"/>
  <c r="C95" i="15"/>
  <c r="C98" i="16"/>
  <c r="C95" i="19"/>
  <c r="F94" i="12"/>
  <c r="F90" i="4"/>
  <c r="D91" i="13"/>
  <c r="C92" i="13" s="1"/>
  <c r="E91" i="13"/>
  <c r="C95" i="12"/>
  <c r="E97" i="2" l="1"/>
  <c r="D97" i="2"/>
  <c r="F96" i="2"/>
  <c r="F96" i="9"/>
  <c r="D92" i="4"/>
  <c r="E92" i="4"/>
  <c r="D92" i="13"/>
  <c r="C93" i="13" s="1"/>
  <c r="E92" i="13"/>
  <c r="E90" i="10"/>
  <c r="D90" i="10"/>
  <c r="C91" i="10" s="1"/>
  <c r="F100" i="18"/>
  <c r="D98" i="16"/>
  <c r="C99" i="16" s="1"/>
  <c r="E98" i="16"/>
  <c r="D95" i="15"/>
  <c r="E95" i="15"/>
  <c r="F91" i="4"/>
  <c r="F89" i="10"/>
  <c r="C97" i="9"/>
  <c r="D95" i="12"/>
  <c r="E95" i="12"/>
  <c r="F91" i="13"/>
  <c r="E95" i="19"/>
  <c r="D95" i="19"/>
  <c r="F95" i="19" s="1"/>
  <c r="C101" i="18"/>
  <c r="C98" i="2" l="1"/>
  <c r="F97" i="2"/>
  <c r="D93" i="13"/>
  <c r="E93" i="13"/>
  <c r="D99" i="16"/>
  <c r="E99" i="16"/>
  <c r="F95" i="12"/>
  <c r="F95" i="15"/>
  <c r="D101" i="18"/>
  <c r="C102" i="18" s="1"/>
  <c r="E101" i="18"/>
  <c r="E97" i="9"/>
  <c r="D97" i="9"/>
  <c r="C98" i="9" s="1"/>
  <c r="C96" i="15"/>
  <c r="F92" i="13"/>
  <c r="E91" i="10"/>
  <c r="D91" i="10"/>
  <c r="F98" i="16"/>
  <c r="C96" i="19"/>
  <c r="F92" i="4"/>
  <c r="C96" i="12"/>
  <c r="F90" i="10"/>
  <c r="C93" i="4"/>
  <c r="D98" i="2" l="1"/>
  <c r="E98" i="2"/>
  <c r="F93" i="13"/>
  <c r="F91" i="10"/>
  <c r="D102" i="18"/>
  <c r="C103" i="18" s="1"/>
  <c r="E102" i="18"/>
  <c r="D98" i="9"/>
  <c r="E98" i="9"/>
  <c r="F99" i="16"/>
  <c r="E96" i="19"/>
  <c r="D96" i="19"/>
  <c r="F96" i="19" s="1"/>
  <c r="D93" i="4"/>
  <c r="C94" i="4" s="1"/>
  <c r="E93" i="4"/>
  <c r="C92" i="10"/>
  <c r="F101" i="18"/>
  <c r="D96" i="12"/>
  <c r="E96" i="12"/>
  <c r="C94" i="13"/>
  <c r="D96" i="15"/>
  <c r="E96" i="15"/>
  <c r="F97" i="9"/>
  <c r="C100" i="16"/>
  <c r="C99" i="2" l="1"/>
  <c r="F98" i="2"/>
  <c r="F96" i="15"/>
  <c r="F96" i="12"/>
  <c r="D103" i="18"/>
  <c r="C104" i="18" s="1"/>
  <c r="E103" i="18"/>
  <c r="F98" i="9"/>
  <c r="F93" i="4"/>
  <c r="F102" i="18"/>
  <c r="D94" i="4"/>
  <c r="E94" i="4"/>
  <c r="C97" i="12"/>
  <c r="D100" i="16"/>
  <c r="E100" i="16"/>
  <c r="C97" i="19"/>
  <c r="C97" i="15"/>
  <c r="D94" i="13"/>
  <c r="F94" i="13" s="1"/>
  <c r="E94" i="13"/>
  <c r="E92" i="10"/>
  <c r="D92" i="10"/>
  <c r="F92" i="10" s="1"/>
  <c r="C99" i="9"/>
  <c r="D99" i="2" l="1"/>
  <c r="E99" i="2"/>
  <c r="F100" i="16"/>
  <c r="F94" i="4"/>
  <c r="E99" i="9"/>
  <c r="D99" i="9"/>
  <c r="E97" i="19"/>
  <c r="D97" i="19"/>
  <c r="F97" i="19" s="1"/>
  <c r="C95" i="4"/>
  <c r="C101" i="16"/>
  <c r="D97" i="15"/>
  <c r="E97" i="15"/>
  <c r="C95" i="13"/>
  <c r="D104" i="18"/>
  <c r="E104" i="18"/>
  <c r="C93" i="10"/>
  <c r="D97" i="12"/>
  <c r="C98" i="12" s="1"/>
  <c r="E97" i="12"/>
  <c r="F103" i="18"/>
  <c r="F99" i="9" l="1"/>
  <c r="C100" i="2"/>
  <c r="F99" i="2"/>
  <c r="F104" i="18"/>
  <c r="F97" i="15"/>
  <c r="D101" i="16"/>
  <c r="C102" i="16" s="1"/>
  <c r="E101" i="16"/>
  <c r="D95" i="4"/>
  <c r="E95" i="4"/>
  <c r="D98" i="12"/>
  <c r="E98" i="12"/>
  <c r="C98" i="19"/>
  <c r="D95" i="13"/>
  <c r="E95" i="13"/>
  <c r="C98" i="15"/>
  <c r="F97" i="12"/>
  <c r="D93" i="10"/>
  <c r="C94" i="10" s="1"/>
  <c r="E93" i="10"/>
  <c r="C105" i="18"/>
  <c r="C100" i="9"/>
  <c r="D100" i="2" l="1"/>
  <c r="C101" i="2" s="1"/>
  <c r="E100" i="2"/>
  <c r="E94" i="10"/>
  <c r="D94" i="10"/>
  <c r="D102" i="16"/>
  <c r="C103" i="16" s="1"/>
  <c r="E102" i="16"/>
  <c r="F95" i="4"/>
  <c r="F95" i="13"/>
  <c r="E98" i="19"/>
  <c r="D98" i="19"/>
  <c r="D100" i="9"/>
  <c r="E100" i="9"/>
  <c r="D105" i="18"/>
  <c r="C106" i="18" s="1"/>
  <c r="E105" i="18"/>
  <c r="F101" i="16"/>
  <c r="F98" i="12"/>
  <c r="D98" i="15"/>
  <c r="E98" i="15"/>
  <c r="C99" i="12"/>
  <c r="F93" i="10"/>
  <c r="C96" i="13"/>
  <c r="C96" i="4"/>
  <c r="D101" i="2" l="1"/>
  <c r="E101" i="2"/>
  <c r="F100" i="2"/>
  <c r="F98" i="15"/>
  <c r="F100" i="9"/>
  <c r="F94" i="10"/>
  <c r="D103" i="16"/>
  <c r="E103" i="16"/>
  <c r="F98" i="19"/>
  <c r="F102" i="16"/>
  <c r="D96" i="4"/>
  <c r="E96" i="4"/>
  <c r="C99" i="19"/>
  <c r="D96" i="13"/>
  <c r="C97" i="13" s="1"/>
  <c r="E96" i="13"/>
  <c r="D106" i="18"/>
  <c r="E106" i="18"/>
  <c r="F105" i="18"/>
  <c r="C95" i="10"/>
  <c r="D99" i="12"/>
  <c r="C100" i="12" s="1"/>
  <c r="E99" i="12"/>
  <c r="C99" i="15"/>
  <c r="C101" i="9"/>
  <c r="C102" i="2" l="1"/>
  <c r="F101" i="2"/>
  <c r="F103" i="16"/>
  <c r="F96" i="4"/>
  <c r="D100" i="12"/>
  <c r="E100" i="12"/>
  <c r="C97" i="4"/>
  <c r="F106" i="18"/>
  <c r="E101" i="9"/>
  <c r="D101" i="9"/>
  <c r="D97" i="13"/>
  <c r="C98" i="13" s="1"/>
  <c r="E97" i="13"/>
  <c r="C107" i="18"/>
  <c r="D99" i="15"/>
  <c r="C100" i="15" s="1"/>
  <c r="E99" i="15"/>
  <c r="F96" i="13"/>
  <c r="C104" i="16"/>
  <c r="F99" i="12"/>
  <c r="E95" i="10"/>
  <c r="D95" i="10"/>
  <c r="F95" i="10" s="1"/>
  <c r="E99" i="19"/>
  <c r="D99" i="19"/>
  <c r="F99" i="19" s="1"/>
  <c r="F101" i="9" l="1"/>
  <c r="D102" i="2"/>
  <c r="E102" i="2"/>
  <c r="F100" i="12"/>
  <c r="D100" i="15"/>
  <c r="C101" i="15" s="1"/>
  <c r="E100" i="15"/>
  <c r="C102" i="9"/>
  <c r="F99" i="15"/>
  <c r="D107" i="18"/>
  <c r="E107" i="18"/>
  <c r="D97" i="4"/>
  <c r="E97" i="4"/>
  <c r="D98" i="13"/>
  <c r="C99" i="13" s="1"/>
  <c r="E98" i="13"/>
  <c r="C96" i="10"/>
  <c r="C100" i="19"/>
  <c r="D104" i="16"/>
  <c r="C105" i="16" s="1"/>
  <c r="E104" i="16"/>
  <c r="F97" i="13"/>
  <c r="C101" i="12"/>
  <c r="C103" i="2" l="1"/>
  <c r="F102" i="2"/>
  <c r="F107" i="18"/>
  <c r="F97" i="4"/>
  <c r="C98" i="4"/>
  <c r="E98" i="4" s="1"/>
  <c r="F98" i="13"/>
  <c r="D102" i="9"/>
  <c r="E102" i="9"/>
  <c r="E96" i="10"/>
  <c r="D96" i="10"/>
  <c r="D101" i="15"/>
  <c r="C102" i="15" s="1"/>
  <c r="E101" i="15"/>
  <c r="D99" i="13"/>
  <c r="C100" i="13" s="1"/>
  <c r="E99" i="13"/>
  <c r="D105" i="16"/>
  <c r="E105" i="16"/>
  <c r="D101" i="12"/>
  <c r="E101" i="12"/>
  <c r="F104" i="16"/>
  <c r="E100" i="19"/>
  <c r="D100" i="19"/>
  <c r="F100" i="19" s="1"/>
  <c r="C108" i="18"/>
  <c r="F100" i="15"/>
  <c r="E103" i="2" l="1"/>
  <c r="D103" i="2"/>
  <c r="C104" i="2" s="1"/>
  <c r="F105" i="16"/>
  <c r="F99" i="13"/>
  <c r="F96" i="10"/>
  <c r="F102" i="9"/>
  <c r="C97" i="10"/>
  <c r="D97" i="10" s="1"/>
  <c r="D98" i="4"/>
  <c r="C99" i="4" s="1"/>
  <c r="D102" i="15"/>
  <c r="C103" i="15" s="1"/>
  <c r="E102" i="15"/>
  <c r="F101" i="15"/>
  <c r="F101" i="12"/>
  <c r="D100" i="13"/>
  <c r="C101" i="13" s="1"/>
  <c r="E100" i="13"/>
  <c r="C103" i="9"/>
  <c r="D108" i="18"/>
  <c r="C109" i="18" s="1"/>
  <c r="E108" i="18"/>
  <c r="C106" i="16"/>
  <c r="C101" i="19"/>
  <c r="C102" i="12"/>
  <c r="D104" i="2" l="1"/>
  <c r="E104" i="2"/>
  <c r="F103" i="2"/>
  <c r="E97" i="10"/>
  <c r="F97" i="10"/>
  <c r="F98" i="4"/>
  <c r="D101" i="13"/>
  <c r="C102" i="13" s="1"/>
  <c r="E101" i="13"/>
  <c r="D99" i="4"/>
  <c r="E99" i="4"/>
  <c r="E101" i="19"/>
  <c r="D101" i="19"/>
  <c r="D106" i="16"/>
  <c r="E106" i="16"/>
  <c r="C107" i="16"/>
  <c r="D109" i="18"/>
  <c r="C110" i="18" s="1"/>
  <c r="E109" i="18"/>
  <c r="F100" i="13"/>
  <c r="D103" i="15"/>
  <c r="C104" i="15" s="1"/>
  <c r="E103" i="15"/>
  <c r="D102" i="12"/>
  <c r="C103" i="12" s="1"/>
  <c r="E102" i="12"/>
  <c r="F108" i="18"/>
  <c r="C98" i="10"/>
  <c r="E103" i="9"/>
  <c r="D103" i="9"/>
  <c r="F102" i="15"/>
  <c r="F104" i="2" l="1"/>
  <c r="C105" i="2"/>
  <c r="F103" i="9"/>
  <c r="F99" i="4"/>
  <c r="C100" i="4"/>
  <c r="D100" i="4" s="1"/>
  <c r="D104" i="15"/>
  <c r="C105" i="15" s="1"/>
  <c r="E104" i="15"/>
  <c r="C104" i="9"/>
  <c r="F103" i="15"/>
  <c r="D107" i="16"/>
  <c r="C108" i="16" s="1"/>
  <c r="E107" i="16"/>
  <c r="E98" i="10"/>
  <c r="D98" i="10"/>
  <c r="C99" i="10" s="1"/>
  <c r="D110" i="18"/>
  <c r="C111" i="18" s="1"/>
  <c r="E110" i="18"/>
  <c r="F106" i="16"/>
  <c r="D102" i="13"/>
  <c r="E102" i="13"/>
  <c r="D103" i="12"/>
  <c r="C104" i="12" s="1"/>
  <c r="E103" i="12"/>
  <c r="F101" i="19"/>
  <c r="F102" i="12"/>
  <c r="F109" i="18"/>
  <c r="C102" i="19"/>
  <c r="F101" i="13"/>
  <c r="D105" i="2" l="1"/>
  <c r="E105" i="2"/>
  <c r="F110" i="18"/>
  <c r="E100" i="4"/>
  <c r="F100" i="4" s="1"/>
  <c r="D104" i="12"/>
  <c r="E104" i="12"/>
  <c r="F102" i="13"/>
  <c r="F107" i="16"/>
  <c r="C101" i="4"/>
  <c r="E99" i="10"/>
  <c r="D99" i="10"/>
  <c r="D108" i="16"/>
  <c r="C109" i="16" s="1"/>
  <c r="E108" i="16"/>
  <c r="D111" i="18"/>
  <c r="E111" i="18"/>
  <c r="D105" i="15"/>
  <c r="C106" i="15" s="1"/>
  <c r="E105" i="15"/>
  <c r="D104" i="9"/>
  <c r="C105" i="9" s="1"/>
  <c r="E104" i="9"/>
  <c r="C103" i="13"/>
  <c r="E102" i="19"/>
  <c r="D102" i="19"/>
  <c r="F102" i="19" s="1"/>
  <c r="F103" i="12"/>
  <c r="F98" i="10"/>
  <c r="F104" i="15"/>
  <c r="C106" i="2" l="1"/>
  <c r="F105" i="2"/>
  <c r="F108" i="16"/>
  <c r="F99" i="10"/>
  <c r="F111" i="18"/>
  <c r="D109" i="16"/>
  <c r="C110" i="16" s="1"/>
  <c r="E109" i="16"/>
  <c r="F104" i="9"/>
  <c r="D103" i="13"/>
  <c r="C104" i="13" s="1"/>
  <c r="E103" i="13"/>
  <c r="E105" i="9"/>
  <c r="D105" i="9"/>
  <c r="D106" i="15"/>
  <c r="E106" i="15"/>
  <c r="C103" i="19"/>
  <c r="F105" i="15"/>
  <c r="C100" i="10"/>
  <c r="F104" i="12"/>
  <c r="D101" i="4"/>
  <c r="E101" i="4"/>
  <c r="C112" i="18"/>
  <c r="C105" i="12"/>
  <c r="F105" i="9" l="1"/>
  <c r="D106" i="2"/>
  <c r="E106" i="2"/>
  <c r="F101" i="4"/>
  <c r="D110" i="16"/>
  <c r="C111" i="16" s="1"/>
  <c r="E110" i="16"/>
  <c r="F106" i="15"/>
  <c r="F109" i="16"/>
  <c r="C106" i="9"/>
  <c r="E100" i="10"/>
  <c r="D100" i="10"/>
  <c r="F100" i="10" s="1"/>
  <c r="D104" i="13"/>
  <c r="C105" i="13" s="1"/>
  <c r="E104" i="13"/>
  <c r="C102" i="4"/>
  <c r="D105" i="12"/>
  <c r="E105" i="12"/>
  <c r="E103" i="19"/>
  <c r="D103" i="19"/>
  <c r="D112" i="18"/>
  <c r="E112" i="18"/>
  <c r="C107" i="15"/>
  <c r="F103" i="13"/>
  <c r="C107" i="2" l="1"/>
  <c r="F106" i="2"/>
  <c r="F112" i="18"/>
  <c r="F105" i="12"/>
  <c r="C106" i="12"/>
  <c r="D106" i="12" s="1"/>
  <c r="D105" i="13"/>
  <c r="C106" i="13" s="1"/>
  <c r="E105" i="13"/>
  <c r="F103" i="19"/>
  <c r="F104" i="13"/>
  <c r="D102" i="4"/>
  <c r="E102" i="4"/>
  <c r="C104" i="19"/>
  <c r="E106" i="12"/>
  <c r="D107" i="15"/>
  <c r="E107" i="15"/>
  <c r="C101" i="10"/>
  <c r="D111" i="16"/>
  <c r="E111" i="16"/>
  <c r="C113" i="18"/>
  <c r="D106" i="9"/>
  <c r="E106" i="9"/>
  <c r="F110" i="16"/>
  <c r="D107" i="2" l="1"/>
  <c r="E107" i="2"/>
  <c r="F107" i="15"/>
  <c r="F106" i="12"/>
  <c r="F106" i="9"/>
  <c r="F102" i="4"/>
  <c r="C107" i="9"/>
  <c r="C103" i="4"/>
  <c r="C108" i="15"/>
  <c r="C107" i="12"/>
  <c r="D106" i="13"/>
  <c r="E106" i="13"/>
  <c r="F111" i="16"/>
  <c r="E104" i="19"/>
  <c r="D104" i="19"/>
  <c r="F104" i="19" s="1"/>
  <c r="D113" i="18"/>
  <c r="E113" i="18"/>
  <c r="C112" i="16"/>
  <c r="D101" i="10"/>
  <c r="C102" i="10" s="1"/>
  <c r="E101" i="10"/>
  <c r="F105" i="13"/>
  <c r="F113" i="18" l="1"/>
  <c r="C108" i="2"/>
  <c r="F107" i="2"/>
  <c r="F106" i="13"/>
  <c r="D107" i="12"/>
  <c r="E107" i="12"/>
  <c r="E102" i="10"/>
  <c r="D102" i="10"/>
  <c r="C103" i="10" s="1"/>
  <c r="C105" i="19"/>
  <c r="D108" i="15"/>
  <c r="C109" i="15" s="1"/>
  <c r="E108" i="15"/>
  <c r="D112" i="16"/>
  <c r="E112" i="16"/>
  <c r="C107" i="13"/>
  <c r="D103" i="4"/>
  <c r="C104" i="4" s="1"/>
  <c r="E103" i="4"/>
  <c r="F101" i="10"/>
  <c r="C114" i="18"/>
  <c r="E107" i="9"/>
  <c r="D107" i="9"/>
  <c r="E108" i="2" l="1"/>
  <c r="D108" i="2"/>
  <c r="F107" i="12"/>
  <c r="C108" i="12"/>
  <c r="D108" i="12" s="1"/>
  <c r="D104" i="4"/>
  <c r="E104" i="4"/>
  <c r="D114" i="18"/>
  <c r="E114" i="18"/>
  <c r="F112" i="16"/>
  <c r="D109" i="15"/>
  <c r="C110" i="15" s="1"/>
  <c r="E109" i="15"/>
  <c r="F103" i="4"/>
  <c r="F108" i="15"/>
  <c r="E103" i="10"/>
  <c r="D103" i="10"/>
  <c r="F103" i="10" s="1"/>
  <c r="F107" i="9"/>
  <c r="D107" i="13"/>
  <c r="E107" i="13"/>
  <c r="E105" i="19"/>
  <c r="D105" i="19"/>
  <c r="F105" i="19" s="1"/>
  <c r="C108" i="9"/>
  <c r="C113" i="16"/>
  <c r="F102" i="10"/>
  <c r="F108" i="2" l="1"/>
  <c r="E108" i="12"/>
  <c r="F108" i="12" s="1"/>
  <c r="C109" i="2"/>
  <c r="F114" i="18"/>
  <c r="F107" i="13"/>
  <c r="C109" i="12"/>
  <c r="D113" i="16"/>
  <c r="C114" i="16" s="1"/>
  <c r="E113" i="16"/>
  <c r="C115" i="18"/>
  <c r="D110" i="15"/>
  <c r="E110" i="15"/>
  <c r="D108" i="9"/>
  <c r="C109" i="9" s="1"/>
  <c r="E108" i="9"/>
  <c r="C104" i="10"/>
  <c r="F104" i="4"/>
  <c r="C106" i="19"/>
  <c r="F109" i="15"/>
  <c r="C108" i="13"/>
  <c r="C105" i="4"/>
  <c r="D109" i="2" l="1"/>
  <c r="E109" i="2"/>
  <c r="D114" i="16"/>
  <c r="C115" i="16" s="1"/>
  <c r="E114" i="16"/>
  <c r="F110" i="15"/>
  <c r="E104" i="10"/>
  <c r="D104" i="10"/>
  <c r="F104" i="10" s="1"/>
  <c r="F113" i="16"/>
  <c r="D108" i="13"/>
  <c r="C109" i="13" s="1"/>
  <c r="E108" i="13"/>
  <c r="D109" i="12"/>
  <c r="C110" i="12" s="1"/>
  <c r="E109" i="12"/>
  <c r="E106" i="19"/>
  <c r="D106" i="19"/>
  <c r="C107" i="19" s="1"/>
  <c r="D115" i="18"/>
  <c r="E115" i="18"/>
  <c r="E109" i="9"/>
  <c r="D109" i="9"/>
  <c r="D105" i="4"/>
  <c r="E105" i="4"/>
  <c r="F108" i="9"/>
  <c r="C111" i="15"/>
  <c r="F115" i="18" l="1"/>
  <c r="C110" i="2"/>
  <c r="F109" i="2"/>
  <c r="F109" i="9"/>
  <c r="F105" i="4"/>
  <c r="D109" i="13"/>
  <c r="C110" i="13" s="1"/>
  <c r="E109" i="13"/>
  <c r="D115" i="16"/>
  <c r="E115" i="16"/>
  <c r="C110" i="9"/>
  <c r="D110" i="12"/>
  <c r="C111" i="12" s="1"/>
  <c r="E110" i="12"/>
  <c r="C105" i="10"/>
  <c r="F109" i="12"/>
  <c r="C116" i="18"/>
  <c r="D111" i="15"/>
  <c r="E111" i="15"/>
  <c r="C106" i="4"/>
  <c r="E107" i="19"/>
  <c r="D107" i="19"/>
  <c r="F107" i="19" s="1"/>
  <c r="F106" i="19"/>
  <c r="F108" i="13"/>
  <c r="F114" i="16"/>
  <c r="F111" i="15" l="1"/>
  <c r="D110" i="2"/>
  <c r="E110" i="2"/>
  <c r="D111" i="12"/>
  <c r="C112" i="12" s="1"/>
  <c r="E111" i="12"/>
  <c r="D110" i="13"/>
  <c r="C111" i="13" s="1"/>
  <c r="E110" i="13"/>
  <c r="F115" i="16"/>
  <c r="D106" i="4"/>
  <c r="E106" i="4"/>
  <c r="C112" i="15"/>
  <c r="C108" i="19"/>
  <c r="D105" i="10"/>
  <c r="E105" i="10"/>
  <c r="D110" i="9"/>
  <c r="C111" i="9" s="1"/>
  <c r="E110" i="9"/>
  <c r="F110" i="12"/>
  <c r="D116" i="18"/>
  <c r="E116" i="18"/>
  <c r="C116" i="16"/>
  <c r="F109" i="13"/>
  <c r="F110" i="2" l="1"/>
  <c r="C111" i="2"/>
  <c r="F105" i="10"/>
  <c r="D112" i="12"/>
  <c r="E112" i="12"/>
  <c r="F116" i="18"/>
  <c r="E108" i="19"/>
  <c r="D108" i="19"/>
  <c r="F108" i="19" s="1"/>
  <c r="D111" i="13"/>
  <c r="E111" i="13"/>
  <c r="F110" i="13"/>
  <c r="F106" i="4"/>
  <c r="F110" i="9"/>
  <c r="C107" i="4"/>
  <c r="D116" i="16"/>
  <c r="E116" i="16"/>
  <c r="C106" i="10"/>
  <c r="D112" i="15"/>
  <c r="C113" i="15" s="1"/>
  <c r="E112" i="15"/>
  <c r="E111" i="9"/>
  <c r="D111" i="9"/>
  <c r="C112" i="9" s="1"/>
  <c r="C117" i="18"/>
  <c r="F111" i="12"/>
  <c r="D111" i="2" l="1"/>
  <c r="E111" i="2"/>
  <c r="F116" i="16"/>
  <c r="F111" i="13"/>
  <c r="D113" i="15"/>
  <c r="C114" i="15" s="1"/>
  <c r="E113" i="15"/>
  <c r="D107" i="4"/>
  <c r="E107" i="4"/>
  <c r="C109" i="19"/>
  <c r="D112" i="9"/>
  <c r="E112" i="9"/>
  <c r="F112" i="15"/>
  <c r="E106" i="10"/>
  <c r="D106" i="10"/>
  <c r="C107" i="10" s="1"/>
  <c r="C112" i="13"/>
  <c r="F112" i="12"/>
  <c r="D117" i="18"/>
  <c r="C118" i="18" s="1"/>
  <c r="E117" i="18"/>
  <c r="F111" i="9"/>
  <c r="C117" i="16"/>
  <c r="C113" i="12"/>
  <c r="F112" i="9" l="1"/>
  <c r="C112" i="2"/>
  <c r="F111" i="2"/>
  <c r="F107" i="4"/>
  <c r="D118" i="18"/>
  <c r="C119" i="18" s="1"/>
  <c r="E118" i="18"/>
  <c r="E109" i="19"/>
  <c r="D109" i="19"/>
  <c r="C110" i="19" s="1"/>
  <c r="C108" i="4"/>
  <c r="D114" i="15"/>
  <c r="C115" i="15" s="1"/>
  <c r="E114" i="15"/>
  <c r="D117" i="16"/>
  <c r="F117" i="16" s="1"/>
  <c r="E117" i="16"/>
  <c r="F117" i="18"/>
  <c r="D112" i="13"/>
  <c r="C113" i="13" s="1"/>
  <c r="E112" i="13"/>
  <c r="C113" i="9"/>
  <c r="E107" i="10"/>
  <c r="D107" i="10"/>
  <c r="C108" i="10" s="1"/>
  <c r="D113" i="12"/>
  <c r="C114" i="12" s="1"/>
  <c r="E113" i="12"/>
  <c r="F106" i="10"/>
  <c r="F113" i="15"/>
  <c r="D112" i="2" l="1"/>
  <c r="E112" i="2"/>
  <c r="E108" i="10"/>
  <c r="D108" i="10"/>
  <c r="F108" i="10" s="1"/>
  <c r="E110" i="19"/>
  <c r="D110" i="19"/>
  <c r="F110" i="19" s="1"/>
  <c r="E113" i="9"/>
  <c r="D113" i="9"/>
  <c r="C114" i="9" s="1"/>
  <c r="F114" i="15"/>
  <c r="F118" i="18"/>
  <c r="D119" i="18"/>
  <c r="C120" i="18" s="1"/>
  <c r="E119" i="18"/>
  <c r="F112" i="13"/>
  <c r="D115" i="15"/>
  <c r="C116" i="15" s="1"/>
  <c r="E115" i="15"/>
  <c r="D114" i="12"/>
  <c r="E114" i="12"/>
  <c r="F113" i="12"/>
  <c r="D108" i="4"/>
  <c r="E108" i="4"/>
  <c r="D113" i="13"/>
  <c r="E113" i="13"/>
  <c r="F107" i="10"/>
  <c r="C118" i="16"/>
  <c r="F109" i="19"/>
  <c r="C113" i="2" l="1"/>
  <c r="F112" i="2"/>
  <c r="F119" i="18"/>
  <c r="F114" i="12"/>
  <c r="D114" i="9"/>
  <c r="C115" i="9" s="1"/>
  <c r="E114" i="9"/>
  <c r="D120" i="18"/>
  <c r="C121" i="18" s="1"/>
  <c r="E120" i="18"/>
  <c r="F113" i="13"/>
  <c r="D116" i="15"/>
  <c r="C117" i="15" s="1"/>
  <c r="E116" i="15"/>
  <c r="C111" i="19"/>
  <c r="F115" i="15"/>
  <c r="F108" i="4"/>
  <c r="C109" i="4"/>
  <c r="C109" i="10"/>
  <c r="C114" i="13"/>
  <c r="C115" i="12"/>
  <c r="D118" i="16"/>
  <c r="C119" i="16" s="1"/>
  <c r="E118" i="16"/>
  <c r="F113" i="9"/>
  <c r="D113" i="2" l="1"/>
  <c r="C114" i="2" s="1"/>
  <c r="E113" i="2"/>
  <c r="D109" i="4"/>
  <c r="C110" i="4" s="1"/>
  <c r="E109" i="4"/>
  <c r="D121" i="18"/>
  <c r="E121" i="18"/>
  <c r="D119" i="16"/>
  <c r="E119" i="16"/>
  <c r="F120" i="18"/>
  <c r="F118" i="16"/>
  <c r="E111" i="19"/>
  <c r="D111" i="19"/>
  <c r="E115" i="9"/>
  <c r="D115" i="9"/>
  <c r="C116" i="9" s="1"/>
  <c r="D117" i="15"/>
  <c r="C118" i="15" s="1"/>
  <c r="E117" i="15"/>
  <c r="D115" i="12"/>
  <c r="E115" i="12"/>
  <c r="D114" i="13"/>
  <c r="C115" i="13" s="1"/>
  <c r="E114" i="13"/>
  <c r="F114" i="9"/>
  <c r="D109" i="10"/>
  <c r="E109" i="10"/>
  <c r="F116" i="15"/>
  <c r="D114" i="2" l="1"/>
  <c r="E114" i="2"/>
  <c r="F113" i="2"/>
  <c r="F121" i="18"/>
  <c r="F115" i="12"/>
  <c r="F119" i="16"/>
  <c r="F111" i="19"/>
  <c r="C122" i="18"/>
  <c r="C112" i="19"/>
  <c r="F114" i="13"/>
  <c r="D110" i="4"/>
  <c r="E110" i="4"/>
  <c r="F109" i="10"/>
  <c r="D118" i="15"/>
  <c r="C119" i="15" s="1"/>
  <c r="E118" i="15"/>
  <c r="C116" i="12"/>
  <c r="F117" i="15"/>
  <c r="D116" i="9"/>
  <c r="E116" i="9"/>
  <c r="D115" i="13"/>
  <c r="C116" i="13" s="1"/>
  <c r="E115" i="13"/>
  <c r="C110" i="10"/>
  <c r="F115" i="9"/>
  <c r="C120" i="16"/>
  <c r="F109" i="4"/>
  <c r="C115" i="2" l="1"/>
  <c r="F114" i="2"/>
  <c r="F116" i="9"/>
  <c r="F110" i="4"/>
  <c r="D116" i="13"/>
  <c r="C117" i="13" s="1"/>
  <c r="E116" i="13"/>
  <c r="D119" i="15"/>
  <c r="E119" i="15"/>
  <c r="C111" i="4"/>
  <c r="F115" i="13"/>
  <c r="D116" i="12"/>
  <c r="E116" i="12"/>
  <c r="E112" i="19"/>
  <c r="D112" i="19"/>
  <c r="C113" i="19" s="1"/>
  <c r="F118" i="15"/>
  <c r="D122" i="18"/>
  <c r="C123" i="18" s="1"/>
  <c r="E122" i="18"/>
  <c r="C117" i="9"/>
  <c r="D120" i="16"/>
  <c r="E120" i="16"/>
  <c r="E110" i="10"/>
  <c r="D110" i="10"/>
  <c r="E115" i="2" l="1"/>
  <c r="D115" i="2"/>
  <c r="C116" i="2" s="1"/>
  <c r="F120" i="16"/>
  <c r="F116" i="13"/>
  <c r="F110" i="10"/>
  <c r="E117" i="9"/>
  <c r="D117" i="9"/>
  <c r="F119" i="15"/>
  <c r="D117" i="13"/>
  <c r="F117" i="13" s="1"/>
  <c r="E117" i="13"/>
  <c r="F116" i="12"/>
  <c r="C111" i="10"/>
  <c r="C117" i="12"/>
  <c r="E113" i="19"/>
  <c r="D113" i="19"/>
  <c r="F113" i="19" s="1"/>
  <c r="F122" i="18"/>
  <c r="D123" i="18"/>
  <c r="C124" i="18" s="1"/>
  <c r="E123" i="18"/>
  <c r="C121" i="16"/>
  <c r="D111" i="4"/>
  <c r="E111" i="4"/>
  <c r="F112" i="19"/>
  <c r="C120" i="15"/>
  <c r="D116" i="2" l="1"/>
  <c r="E116" i="2"/>
  <c r="F117" i="9"/>
  <c r="F115" i="2"/>
  <c r="F123" i="18"/>
  <c r="F111" i="4"/>
  <c r="C114" i="19"/>
  <c r="C112" i="4"/>
  <c r="D121" i="16"/>
  <c r="C122" i="16" s="1"/>
  <c r="E121" i="16"/>
  <c r="C118" i="9"/>
  <c r="D124" i="18"/>
  <c r="E124" i="18"/>
  <c r="E111" i="10"/>
  <c r="D111" i="10"/>
  <c r="F111" i="10" s="1"/>
  <c r="D117" i="12"/>
  <c r="E117" i="12"/>
  <c r="D120" i="15"/>
  <c r="E120" i="15"/>
  <c r="C118" i="13"/>
  <c r="F116" i="2" l="1"/>
  <c r="C117" i="2"/>
  <c r="F117" i="12"/>
  <c r="F124" i="18"/>
  <c r="F121" i="16"/>
  <c r="D118" i="13"/>
  <c r="C119" i="13" s="1"/>
  <c r="E118" i="13"/>
  <c r="D112" i="4"/>
  <c r="C113" i="4" s="1"/>
  <c r="E112" i="4"/>
  <c r="C125" i="18"/>
  <c r="E114" i="19"/>
  <c r="D114" i="19"/>
  <c r="F114" i="19" s="1"/>
  <c r="D122" i="16"/>
  <c r="E122" i="16"/>
  <c r="F120" i="15"/>
  <c r="C121" i="15"/>
  <c r="C112" i="10"/>
  <c r="C118" i="12"/>
  <c r="D118" i="9"/>
  <c r="C119" i="9" s="1"/>
  <c r="E118" i="9"/>
  <c r="E117" i="2" l="1"/>
  <c r="D117" i="2"/>
  <c r="F112" i="4"/>
  <c r="E119" i="9"/>
  <c r="D119" i="9"/>
  <c r="D119" i="13"/>
  <c r="E119" i="13"/>
  <c r="D113" i="4"/>
  <c r="E113" i="4"/>
  <c r="F122" i="16"/>
  <c r="D118" i="12"/>
  <c r="E118" i="12"/>
  <c r="F118" i="13"/>
  <c r="D112" i="10"/>
  <c r="E112" i="10"/>
  <c r="D121" i="15"/>
  <c r="C122" i="15" s="1"/>
  <c r="E121" i="15"/>
  <c r="D125" i="18"/>
  <c r="E125" i="18"/>
  <c r="C115" i="19"/>
  <c r="F118" i="9"/>
  <c r="C123" i="16"/>
  <c r="F119" i="9" l="1"/>
  <c r="C118" i="2"/>
  <c r="F117" i="2"/>
  <c r="F125" i="18"/>
  <c r="F119" i="13"/>
  <c r="C120" i="13"/>
  <c r="D120" i="13" s="1"/>
  <c r="C121" i="13" s="1"/>
  <c r="F118" i="12"/>
  <c r="F112" i="10"/>
  <c r="F113" i="4"/>
  <c r="C113" i="10"/>
  <c r="C126" i="18"/>
  <c r="C119" i="12"/>
  <c r="D123" i="16"/>
  <c r="C124" i="16" s="1"/>
  <c r="E123" i="16"/>
  <c r="F121" i="15"/>
  <c r="C120" i="9"/>
  <c r="D122" i="15"/>
  <c r="E122" i="15"/>
  <c r="E115" i="19"/>
  <c r="D115" i="19"/>
  <c r="F115" i="19" s="1"/>
  <c r="C114" i="4"/>
  <c r="E120" i="13" l="1"/>
  <c r="D118" i="2"/>
  <c r="E118" i="2"/>
  <c r="F122" i="15"/>
  <c r="D121" i="13"/>
  <c r="C122" i="13" s="1"/>
  <c r="E121" i="13"/>
  <c r="D124" i="16"/>
  <c r="C125" i="16" s="1"/>
  <c r="E124" i="16"/>
  <c r="F120" i="13"/>
  <c r="D114" i="4"/>
  <c r="E114" i="4"/>
  <c r="F123" i="16"/>
  <c r="C123" i="15"/>
  <c r="D119" i="12"/>
  <c r="E119" i="12"/>
  <c r="D113" i="10"/>
  <c r="E113" i="10"/>
  <c r="D120" i="9"/>
  <c r="E120" i="9"/>
  <c r="C116" i="19"/>
  <c r="D126" i="18"/>
  <c r="E126" i="18"/>
  <c r="C119" i="2" l="1"/>
  <c r="F118" i="2"/>
  <c r="F126" i="18"/>
  <c r="F119" i="12"/>
  <c r="F113" i="10"/>
  <c r="F120" i="9"/>
  <c r="F114" i="4"/>
  <c r="D122" i="13"/>
  <c r="C123" i="13" s="1"/>
  <c r="E122" i="13"/>
  <c r="D125" i="16"/>
  <c r="E125" i="16"/>
  <c r="D123" i="15"/>
  <c r="C124" i="15" s="1"/>
  <c r="E123" i="15"/>
  <c r="F124" i="16"/>
  <c r="C120" i="12"/>
  <c r="E116" i="19"/>
  <c r="D116" i="19"/>
  <c r="C117" i="19" s="1"/>
  <c r="C121" i="9"/>
  <c r="C127" i="18"/>
  <c r="C114" i="10"/>
  <c r="C115" i="4"/>
  <c r="F121" i="13"/>
  <c r="E119" i="2" l="1"/>
  <c r="D119" i="2"/>
  <c r="C120" i="2" s="1"/>
  <c r="F125" i="16"/>
  <c r="D115" i="4"/>
  <c r="C116" i="4" s="1"/>
  <c r="E115" i="4"/>
  <c r="D124" i="15"/>
  <c r="E124" i="15"/>
  <c r="D127" i="18"/>
  <c r="C128" i="18" s="1"/>
  <c r="E127" i="18"/>
  <c r="D123" i="13"/>
  <c r="E123" i="13"/>
  <c r="E117" i="19"/>
  <c r="D117" i="19"/>
  <c r="F117" i="19" s="1"/>
  <c r="D114" i="10"/>
  <c r="E114" i="10"/>
  <c r="F123" i="15"/>
  <c r="D120" i="12"/>
  <c r="E120" i="12"/>
  <c r="E121" i="9"/>
  <c r="D121" i="9"/>
  <c r="F116" i="19"/>
  <c r="C126" i="16"/>
  <c r="F122" i="13"/>
  <c r="D120" i="2" l="1"/>
  <c r="E120" i="2"/>
  <c r="F119" i="2"/>
  <c r="F121" i="9"/>
  <c r="F124" i="15"/>
  <c r="D126" i="16"/>
  <c r="E126" i="16"/>
  <c r="F123" i="13"/>
  <c r="D116" i="4"/>
  <c r="C117" i="4" s="1"/>
  <c r="E116" i="4"/>
  <c r="F114" i="10"/>
  <c r="D128" i="18"/>
  <c r="C129" i="18" s="1"/>
  <c r="E128" i="18"/>
  <c r="F115" i="4"/>
  <c r="F127" i="18"/>
  <c r="C118" i="19"/>
  <c r="C122" i="9"/>
  <c r="C115" i="10"/>
  <c r="F120" i="12"/>
  <c r="C125" i="15"/>
  <c r="C121" i="12"/>
  <c r="C124" i="13"/>
  <c r="C121" i="2" l="1"/>
  <c r="F120" i="2"/>
  <c r="F126" i="16"/>
  <c r="D129" i="18"/>
  <c r="C130" i="18" s="1"/>
  <c r="E129" i="18"/>
  <c r="D125" i="15"/>
  <c r="E125" i="15"/>
  <c r="C127" i="16"/>
  <c r="D121" i="12"/>
  <c r="C122" i="12" s="1"/>
  <c r="E121" i="12"/>
  <c r="D124" i="13"/>
  <c r="C125" i="13" s="1"/>
  <c r="E124" i="13"/>
  <c r="F128" i="18"/>
  <c r="D115" i="10"/>
  <c r="E115" i="10"/>
  <c r="D122" i="9"/>
  <c r="C123" i="9" s="1"/>
  <c r="E122" i="9"/>
  <c r="D117" i="4"/>
  <c r="E117" i="4"/>
  <c r="E118" i="19"/>
  <c r="D118" i="19"/>
  <c r="F118" i="19" s="1"/>
  <c r="F116" i="4"/>
  <c r="D121" i="2" l="1"/>
  <c r="E121" i="2"/>
  <c r="F117" i="4"/>
  <c r="F125" i="15"/>
  <c r="F124" i="13"/>
  <c r="D125" i="13"/>
  <c r="E125" i="13"/>
  <c r="F122" i="9"/>
  <c r="D122" i="12"/>
  <c r="C123" i="12" s="1"/>
  <c r="E122" i="12"/>
  <c r="F121" i="12"/>
  <c r="D130" i="18"/>
  <c r="C131" i="18" s="1"/>
  <c r="E130" i="18"/>
  <c r="F115" i="10"/>
  <c r="C118" i="4"/>
  <c r="C116" i="10"/>
  <c r="D127" i="16"/>
  <c r="C128" i="16" s="1"/>
  <c r="E127" i="16"/>
  <c r="E123" i="9"/>
  <c r="D123" i="9"/>
  <c r="C119" i="19"/>
  <c r="C126" i="15"/>
  <c r="F129" i="18"/>
  <c r="F123" i="9" l="1"/>
  <c r="C122" i="2"/>
  <c r="F121" i="2"/>
  <c r="F127" i="16"/>
  <c r="F125" i="13"/>
  <c r="C126" i="13"/>
  <c r="D126" i="13" s="1"/>
  <c r="D131" i="18"/>
  <c r="C132" i="18" s="1"/>
  <c r="E131" i="18"/>
  <c r="E119" i="19"/>
  <c r="D119" i="19"/>
  <c r="F119" i="19" s="1"/>
  <c r="D118" i="4"/>
  <c r="E118" i="4"/>
  <c r="C124" i="9"/>
  <c r="D123" i="12"/>
  <c r="C124" i="12" s="1"/>
  <c r="E123" i="12"/>
  <c r="D128" i="16"/>
  <c r="C129" i="16" s="1"/>
  <c r="E128" i="16"/>
  <c r="F130" i="18"/>
  <c r="D126" i="15"/>
  <c r="E126" i="15"/>
  <c r="D116" i="10"/>
  <c r="C117" i="10" s="1"/>
  <c r="E116" i="10"/>
  <c r="F122" i="12"/>
  <c r="E126" i="13" l="1"/>
  <c r="D122" i="2"/>
  <c r="E122" i="2"/>
  <c r="F126" i="15"/>
  <c r="D124" i="12"/>
  <c r="E124" i="12"/>
  <c r="D117" i="10"/>
  <c r="C118" i="10" s="1"/>
  <c r="E117" i="10"/>
  <c r="D132" i="18"/>
  <c r="E132" i="18"/>
  <c r="F126" i="13"/>
  <c r="D124" i="9"/>
  <c r="C125" i="9" s="1"/>
  <c r="E124" i="9"/>
  <c r="C120" i="19"/>
  <c r="D129" i="16"/>
  <c r="C130" i="16" s="1"/>
  <c r="E129" i="16"/>
  <c r="F118" i="4"/>
  <c r="F116" i="10"/>
  <c r="C127" i="15"/>
  <c r="C119" i="4"/>
  <c r="F123" i="12"/>
  <c r="F128" i="16"/>
  <c r="C127" i="13"/>
  <c r="F131" i="18"/>
  <c r="C123" i="2" l="1"/>
  <c r="F122" i="2"/>
  <c r="E125" i="9"/>
  <c r="D125" i="9"/>
  <c r="D118" i="10"/>
  <c r="E118" i="10"/>
  <c r="F132" i="18"/>
  <c r="E120" i="19"/>
  <c r="D120" i="19"/>
  <c r="D119" i="4"/>
  <c r="E119" i="4"/>
  <c r="D127" i="15"/>
  <c r="E127" i="15"/>
  <c r="D130" i="16"/>
  <c r="C131" i="16" s="1"/>
  <c r="E130" i="16"/>
  <c r="F117" i="10"/>
  <c r="F124" i="9"/>
  <c r="F124" i="12"/>
  <c r="D127" i="13"/>
  <c r="E127" i="13"/>
  <c r="F129" i="16"/>
  <c r="C133" i="18"/>
  <c r="C125" i="12"/>
  <c r="F127" i="15" l="1"/>
  <c r="D123" i="2"/>
  <c r="E123" i="2"/>
  <c r="F127" i="13"/>
  <c r="F125" i="9"/>
  <c r="F119" i="4"/>
  <c r="C120" i="4"/>
  <c r="D120" i="4" s="1"/>
  <c r="D133" i="18"/>
  <c r="C134" i="18" s="1"/>
  <c r="E133" i="18"/>
  <c r="F118" i="10"/>
  <c r="D131" i="16"/>
  <c r="C132" i="16" s="1"/>
  <c r="E131" i="16"/>
  <c r="C119" i="10"/>
  <c r="D125" i="12"/>
  <c r="E125" i="12"/>
  <c r="C128" i="13"/>
  <c r="F120" i="19"/>
  <c r="C126" i="9"/>
  <c r="C128" i="15"/>
  <c r="F130" i="16"/>
  <c r="C121" i="19"/>
  <c r="C124" i="2" l="1"/>
  <c r="F123" i="2"/>
  <c r="E120" i="4"/>
  <c r="F120" i="4" s="1"/>
  <c r="D134" i="18"/>
  <c r="C135" i="18" s="1"/>
  <c r="E134" i="18"/>
  <c r="F125" i="12"/>
  <c r="E121" i="19"/>
  <c r="D121" i="19"/>
  <c r="F121" i="19" s="1"/>
  <c r="D128" i="15"/>
  <c r="C129" i="15" s="1"/>
  <c r="E128" i="15"/>
  <c r="C121" i="4"/>
  <c r="D126" i="9"/>
  <c r="E126" i="9"/>
  <c r="F131" i="16"/>
  <c r="D132" i="16"/>
  <c r="C133" i="16" s="1"/>
  <c r="E132" i="16"/>
  <c r="D128" i="13"/>
  <c r="C129" i="13" s="1"/>
  <c r="E128" i="13"/>
  <c r="D119" i="10"/>
  <c r="E119" i="10"/>
  <c r="C126" i="12"/>
  <c r="F133" i="18"/>
  <c r="E124" i="2" l="1"/>
  <c r="D124" i="2"/>
  <c r="F119" i="10"/>
  <c r="D129" i="15"/>
  <c r="C130" i="15" s="1"/>
  <c r="E129" i="15"/>
  <c r="D133" i="16"/>
  <c r="E133" i="16"/>
  <c r="C122" i="19"/>
  <c r="F126" i="9"/>
  <c r="D121" i="4"/>
  <c r="C122" i="4" s="1"/>
  <c r="E121" i="4"/>
  <c r="C127" i="9"/>
  <c r="D129" i="13"/>
  <c r="F129" i="13" s="1"/>
  <c r="E129" i="13"/>
  <c r="F128" i="13"/>
  <c r="D126" i="12"/>
  <c r="E126" i="12"/>
  <c r="D135" i="18"/>
  <c r="E135" i="18"/>
  <c r="C120" i="10"/>
  <c r="F132" i="16"/>
  <c r="F128" i="15"/>
  <c r="F134" i="18"/>
  <c r="C125" i="2" l="1"/>
  <c r="F124" i="2"/>
  <c r="F133" i="16"/>
  <c r="F126" i="12"/>
  <c r="D122" i="4"/>
  <c r="E122" i="4"/>
  <c r="F135" i="18"/>
  <c r="C134" i="16"/>
  <c r="C127" i="12"/>
  <c r="D130" i="15"/>
  <c r="C131" i="15" s="1"/>
  <c r="E130" i="15"/>
  <c r="E122" i="19"/>
  <c r="D122" i="19"/>
  <c r="F122" i="19" s="1"/>
  <c r="E120" i="10"/>
  <c r="D120" i="10"/>
  <c r="F120" i="10" s="1"/>
  <c r="C130" i="13"/>
  <c r="E127" i="9"/>
  <c r="D127" i="9"/>
  <c r="C136" i="18"/>
  <c r="F121" i="4"/>
  <c r="F129" i="15"/>
  <c r="F127" i="9" l="1"/>
  <c r="D125" i="2"/>
  <c r="C126" i="2" s="1"/>
  <c r="E125" i="2"/>
  <c r="C123" i="19"/>
  <c r="D136" i="18"/>
  <c r="C137" i="18" s="1"/>
  <c r="E136" i="18"/>
  <c r="D134" i="16"/>
  <c r="E134" i="16"/>
  <c r="C128" i="9"/>
  <c r="F122" i="4"/>
  <c r="C123" i="4"/>
  <c r="F130" i="15"/>
  <c r="D131" i="15"/>
  <c r="E131" i="15"/>
  <c r="D130" i="13"/>
  <c r="E130" i="13"/>
  <c r="C121" i="10"/>
  <c r="D127" i="12"/>
  <c r="C128" i="12" s="1"/>
  <c r="E127" i="12"/>
  <c r="E126" i="2" l="1"/>
  <c r="D126" i="2"/>
  <c r="F125" i="2"/>
  <c r="F134" i="16"/>
  <c r="F130" i="13"/>
  <c r="D128" i="12"/>
  <c r="E128" i="12"/>
  <c r="D137" i="18"/>
  <c r="C138" i="18" s="1"/>
  <c r="E137" i="18"/>
  <c r="F136" i="18"/>
  <c r="D123" i="4"/>
  <c r="E123" i="4"/>
  <c r="C131" i="13"/>
  <c r="E123" i="19"/>
  <c r="D123" i="19"/>
  <c r="F131" i="15"/>
  <c r="D121" i="10"/>
  <c r="E121" i="10"/>
  <c r="D128" i="9"/>
  <c r="C129" i="9" s="1"/>
  <c r="E128" i="9"/>
  <c r="C135" i="16"/>
  <c r="F127" i="12"/>
  <c r="C132" i="15"/>
  <c r="F126" i="2" l="1"/>
  <c r="C127" i="2"/>
  <c r="F121" i="10"/>
  <c r="F123" i="4"/>
  <c r="D138" i="18"/>
  <c r="C139" i="18" s="1"/>
  <c r="E138" i="18"/>
  <c r="F123" i="19"/>
  <c r="E129" i="9"/>
  <c r="D129" i="9"/>
  <c r="C124" i="19"/>
  <c r="F137" i="18"/>
  <c r="F128" i="9"/>
  <c r="D131" i="13"/>
  <c r="E131" i="13"/>
  <c r="D132" i="15"/>
  <c r="E132" i="15"/>
  <c r="C122" i="10"/>
  <c r="C124" i="4"/>
  <c r="F128" i="12"/>
  <c r="D135" i="16"/>
  <c r="E135" i="16"/>
  <c r="C129" i="12"/>
  <c r="D127" i="2" l="1"/>
  <c r="E127" i="2"/>
  <c r="F135" i="16"/>
  <c r="F132" i="15"/>
  <c r="D124" i="4"/>
  <c r="E124" i="4"/>
  <c r="F131" i="13"/>
  <c r="C133" i="15"/>
  <c r="D129" i="12"/>
  <c r="E129" i="12"/>
  <c r="E124" i="19"/>
  <c r="D124" i="19"/>
  <c r="D139" i="18"/>
  <c r="E139" i="18"/>
  <c r="D122" i="10"/>
  <c r="E122" i="10"/>
  <c r="C136" i="16"/>
  <c r="F129" i="9"/>
  <c r="C132" i="13"/>
  <c r="C130" i="9"/>
  <c r="F138" i="18"/>
  <c r="F139" i="18" l="1"/>
  <c r="C128" i="2"/>
  <c r="F127" i="2"/>
  <c r="F129" i="12"/>
  <c r="F124" i="19"/>
  <c r="F124" i="4"/>
  <c r="F122" i="10"/>
  <c r="C130" i="12"/>
  <c r="C125" i="4"/>
  <c r="C123" i="10"/>
  <c r="C140" i="18"/>
  <c r="D132" i="13"/>
  <c r="C133" i="13" s="1"/>
  <c r="E132" i="13"/>
  <c r="D136" i="16"/>
  <c r="C137" i="16" s="1"/>
  <c r="E136" i="16"/>
  <c r="C125" i="19"/>
  <c r="D130" i="9"/>
  <c r="C131" i="9" s="1"/>
  <c r="E130" i="9"/>
  <c r="D133" i="15"/>
  <c r="C134" i="15" s="1"/>
  <c r="E133" i="15"/>
  <c r="D128" i="2" l="1"/>
  <c r="E128" i="2"/>
  <c r="D134" i="15"/>
  <c r="C135" i="15" s="1"/>
  <c r="E134" i="15"/>
  <c r="D123" i="10"/>
  <c r="C124" i="10" s="1"/>
  <c r="E123" i="10"/>
  <c r="F133" i="15"/>
  <c r="D133" i="13"/>
  <c r="C134" i="13" s="1"/>
  <c r="E133" i="13"/>
  <c r="D125" i="4"/>
  <c r="C126" i="4" s="1"/>
  <c r="E125" i="4"/>
  <c r="D137" i="16"/>
  <c r="E137" i="16"/>
  <c r="D130" i="12"/>
  <c r="E130" i="12"/>
  <c r="F136" i="16"/>
  <c r="F132" i="13"/>
  <c r="F130" i="9"/>
  <c r="E131" i="9"/>
  <c r="D131" i="9"/>
  <c r="D140" i="18"/>
  <c r="C141" i="18" s="1"/>
  <c r="E140" i="18"/>
  <c r="E125" i="19"/>
  <c r="D125" i="19"/>
  <c r="C129" i="2" l="1"/>
  <c r="F128" i="2"/>
  <c r="F125" i="19"/>
  <c r="D134" i="13"/>
  <c r="C135" i="13" s="1"/>
  <c r="E134" i="13"/>
  <c r="C126" i="19"/>
  <c r="D126" i="4"/>
  <c r="E126" i="4"/>
  <c r="F123" i="10"/>
  <c r="F137" i="16"/>
  <c r="D141" i="18"/>
  <c r="C142" i="18" s="1"/>
  <c r="E141" i="18"/>
  <c r="F125" i="4"/>
  <c r="D124" i="10"/>
  <c r="E124" i="10"/>
  <c r="F140" i="18"/>
  <c r="F130" i="12"/>
  <c r="D135" i="15"/>
  <c r="C136" i="15" s="1"/>
  <c r="E135" i="15"/>
  <c r="F131" i="9"/>
  <c r="C131" i="12"/>
  <c r="C132" i="9"/>
  <c r="C138" i="16"/>
  <c r="F133" i="13"/>
  <c r="F134" i="15"/>
  <c r="D129" i="2" l="1"/>
  <c r="E129" i="2"/>
  <c r="D136" i="15"/>
  <c r="C137" i="15" s="1"/>
  <c r="E136" i="15"/>
  <c r="D131" i="12"/>
  <c r="C132" i="12" s="1"/>
  <c r="E131" i="12"/>
  <c r="F126" i="4"/>
  <c r="F124" i="10"/>
  <c r="C125" i="10"/>
  <c r="C127" i="4"/>
  <c r="E138" i="16"/>
  <c r="D138" i="16"/>
  <c r="F138" i="16" s="1"/>
  <c r="D142" i="18"/>
  <c r="C143" i="18" s="1"/>
  <c r="E142" i="18"/>
  <c r="D126" i="19"/>
  <c r="E126" i="19"/>
  <c r="F135" i="15"/>
  <c r="D135" i="13"/>
  <c r="C136" i="13" s="1"/>
  <c r="E135" i="13"/>
  <c r="F141" i="18"/>
  <c r="D132" i="9"/>
  <c r="C133" i="9" s="1"/>
  <c r="E132" i="9"/>
  <c r="F134" i="13"/>
  <c r="C130" i="2" l="1"/>
  <c r="F129" i="2"/>
  <c r="F142" i="18"/>
  <c r="D132" i="12"/>
  <c r="E132" i="12"/>
  <c r="F135" i="13"/>
  <c r="C139" i="16"/>
  <c r="E133" i="9"/>
  <c r="D133" i="9"/>
  <c r="F131" i="12"/>
  <c r="D137" i="15"/>
  <c r="C138" i="15" s="1"/>
  <c r="E137" i="15"/>
  <c r="F132" i="9"/>
  <c r="D127" i="4"/>
  <c r="C128" i="4" s="1"/>
  <c r="E127" i="4"/>
  <c r="D143" i="18"/>
  <c r="C144" i="18" s="1"/>
  <c r="E143" i="18"/>
  <c r="D136" i="13"/>
  <c r="E136" i="13"/>
  <c r="F126" i="19"/>
  <c r="C127" i="19"/>
  <c r="D125" i="10"/>
  <c r="C126" i="10" s="1"/>
  <c r="E125" i="10"/>
  <c r="F136" i="15"/>
  <c r="D130" i="2" l="1"/>
  <c r="C131" i="2" s="1"/>
  <c r="E130" i="2"/>
  <c r="F136" i="13"/>
  <c r="F133" i="9"/>
  <c r="F137" i="15"/>
  <c r="D126" i="10"/>
  <c r="E126" i="10"/>
  <c r="F143" i="18"/>
  <c r="D144" i="18"/>
  <c r="C145" i="18" s="1"/>
  <c r="E144" i="18"/>
  <c r="F132" i="12"/>
  <c r="F125" i="10"/>
  <c r="D128" i="4"/>
  <c r="E128" i="4"/>
  <c r="F127" i="4"/>
  <c r="C133" i="12"/>
  <c r="D138" i="15"/>
  <c r="E138" i="15"/>
  <c r="E127" i="19"/>
  <c r="D127" i="19"/>
  <c r="C128" i="19" s="1"/>
  <c r="C134" i="9"/>
  <c r="C137" i="13"/>
  <c r="D139" i="16"/>
  <c r="E139" i="16"/>
  <c r="D131" i="2" l="1"/>
  <c r="C132" i="2" s="1"/>
  <c r="E131" i="2"/>
  <c r="F130" i="2"/>
  <c r="F144" i="18"/>
  <c r="F138" i="15"/>
  <c r="F139" i="16"/>
  <c r="F128" i="4"/>
  <c r="E128" i="19"/>
  <c r="D128" i="19"/>
  <c r="F128" i="19" s="1"/>
  <c r="C140" i="16"/>
  <c r="C139" i="15"/>
  <c r="F126" i="10"/>
  <c r="C127" i="10"/>
  <c r="D137" i="13"/>
  <c r="F137" i="13" s="1"/>
  <c r="E137" i="13"/>
  <c r="D133" i="12"/>
  <c r="C134" i="12" s="1"/>
  <c r="E133" i="12"/>
  <c r="D145" i="18"/>
  <c r="C146" i="18" s="1"/>
  <c r="E145" i="18"/>
  <c r="D134" i="9"/>
  <c r="E134" i="9"/>
  <c r="C129" i="4"/>
  <c r="F127" i="19"/>
  <c r="D132" i="2" l="1"/>
  <c r="C133" i="2" s="1"/>
  <c r="E132" i="2"/>
  <c r="F131" i="2"/>
  <c r="F134" i="9"/>
  <c r="D134" i="12"/>
  <c r="E134" i="12"/>
  <c r="D129" i="4"/>
  <c r="E129" i="4"/>
  <c r="D127" i="10"/>
  <c r="C128" i="10" s="1"/>
  <c r="E127" i="10"/>
  <c r="D139" i="15"/>
  <c r="C140" i="15" s="1"/>
  <c r="E139" i="15"/>
  <c r="D140" i="16"/>
  <c r="C141" i="16" s="1"/>
  <c r="E140" i="16"/>
  <c r="D146" i="18"/>
  <c r="E146" i="18"/>
  <c r="C135" i="9"/>
  <c r="C138" i="13"/>
  <c r="F133" i="12"/>
  <c r="F145" i="18"/>
  <c r="C129" i="19"/>
  <c r="F132" i="2" l="1"/>
  <c r="D133" i="2"/>
  <c r="C134" i="2" s="1"/>
  <c r="E133" i="2"/>
  <c r="F146" i="18"/>
  <c r="F129" i="4"/>
  <c r="D128" i="10"/>
  <c r="E128" i="10"/>
  <c r="C147" i="18"/>
  <c r="F139" i="15"/>
  <c r="C130" i="4"/>
  <c r="D140" i="15"/>
  <c r="E140" i="15"/>
  <c r="E135" i="9"/>
  <c r="D135" i="9"/>
  <c r="F127" i="10"/>
  <c r="F134" i="12"/>
  <c r="D138" i="13"/>
  <c r="F138" i="13" s="1"/>
  <c r="E138" i="13"/>
  <c r="E129" i="19"/>
  <c r="D129" i="19"/>
  <c r="C130" i="19" s="1"/>
  <c r="D141" i="16"/>
  <c r="C142" i="16" s="1"/>
  <c r="E141" i="16"/>
  <c r="F140" i="16"/>
  <c r="C135" i="12"/>
  <c r="F135" i="9" l="1"/>
  <c r="D134" i="2"/>
  <c r="E134" i="2"/>
  <c r="F133" i="2"/>
  <c r="F141" i="16"/>
  <c r="D130" i="4"/>
  <c r="E130" i="4"/>
  <c r="F140" i="15"/>
  <c r="F129" i="19"/>
  <c r="D142" i="16"/>
  <c r="C143" i="16" s="1"/>
  <c r="E142" i="16"/>
  <c r="D147" i="18"/>
  <c r="C148" i="18" s="1"/>
  <c r="E147" i="18"/>
  <c r="F128" i="10"/>
  <c r="D130" i="19"/>
  <c r="E130" i="19"/>
  <c r="C136" i="9"/>
  <c r="D135" i="12"/>
  <c r="C136" i="12" s="1"/>
  <c r="E135" i="12"/>
  <c r="C139" i="13"/>
  <c r="C141" i="15"/>
  <c r="C129" i="10"/>
  <c r="C135" i="2" l="1"/>
  <c r="F134" i="2"/>
  <c r="D139" i="13"/>
  <c r="C140" i="13" s="1"/>
  <c r="E139" i="13"/>
  <c r="D136" i="12"/>
  <c r="E136" i="12"/>
  <c r="D148" i="18"/>
  <c r="E148" i="18"/>
  <c r="F130" i="4"/>
  <c r="F135" i="12"/>
  <c r="F147" i="18"/>
  <c r="C131" i="4"/>
  <c r="F130" i="19"/>
  <c r="D136" i="9"/>
  <c r="C137" i="9" s="1"/>
  <c r="E136" i="9"/>
  <c r="D143" i="16"/>
  <c r="E143" i="16"/>
  <c r="D129" i="10"/>
  <c r="C130" i="10" s="1"/>
  <c r="E129" i="10"/>
  <c r="F142" i="16"/>
  <c r="D141" i="15"/>
  <c r="C142" i="15" s="1"/>
  <c r="E141" i="15"/>
  <c r="C131" i="19"/>
  <c r="D135" i="2" l="1"/>
  <c r="E135" i="2"/>
  <c r="F143" i="16"/>
  <c r="F136" i="12"/>
  <c r="C137" i="12"/>
  <c r="E137" i="12" s="1"/>
  <c r="E137" i="9"/>
  <c r="D137" i="9"/>
  <c r="C144" i="16"/>
  <c r="F148" i="18"/>
  <c r="E131" i="19"/>
  <c r="D131" i="19"/>
  <c r="F131" i="19" s="1"/>
  <c r="F141" i="15"/>
  <c r="D131" i="4"/>
  <c r="C132" i="4" s="1"/>
  <c r="E131" i="4"/>
  <c r="D137" i="12"/>
  <c r="D130" i="10"/>
  <c r="C131" i="10" s="1"/>
  <c r="E130" i="10"/>
  <c r="D140" i="13"/>
  <c r="E140" i="13"/>
  <c r="D142" i="15"/>
  <c r="C143" i="15" s="1"/>
  <c r="E142" i="15"/>
  <c r="F136" i="9"/>
  <c r="F129" i="10"/>
  <c r="C149" i="18"/>
  <c r="F139" i="13"/>
  <c r="F137" i="9" l="1"/>
  <c r="F137" i="12"/>
  <c r="C136" i="2"/>
  <c r="F135" i="2"/>
  <c r="C138" i="12"/>
  <c r="D138" i="12" s="1"/>
  <c r="D132" i="4"/>
  <c r="E132" i="4"/>
  <c r="F131" i="4"/>
  <c r="F140" i="13"/>
  <c r="F130" i="10"/>
  <c r="D144" i="16"/>
  <c r="C145" i="16" s="1"/>
  <c r="E144" i="16"/>
  <c r="E138" i="12"/>
  <c r="F142" i="15"/>
  <c r="C132" i="19"/>
  <c r="C138" i="9"/>
  <c r="D149" i="18"/>
  <c r="E149" i="18"/>
  <c r="D143" i="15"/>
  <c r="E143" i="15"/>
  <c r="D131" i="10"/>
  <c r="C132" i="10" s="1"/>
  <c r="E131" i="10"/>
  <c r="C141" i="13"/>
  <c r="D136" i="2" l="1"/>
  <c r="E136" i="2"/>
  <c r="F149" i="18"/>
  <c r="D145" i="16"/>
  <c r="E145" i="16"/>
  <c r="F138" i="12"/>
  <c r="C150" i="18"/>
  <c r="C139" i="12"/>
  <c r="F143" i="15"/>
  <c r="D141" i="13"/>
  <c r="E141" i="13"/>
  <c r="D132" i="10"/>
  <c r="E132" i="10"/>
  <c r="D138" i="9"/>
  <c r="C139" i="9" s="1"/>
  <c r="E138" i="9"/>
  <c r="F132" i="4"/>
  <c r="F144" i="16"/>
  <c r="F131" i="10"/>
  <c r="D132" i="19"/>
  <c r="E132" i="19"/>
  <c r="C144" i="15"/>
  <c r="C133" i="4"/>
  <c r="C137" i="2" l="1"/>
  <c r="F136" i="2"/>
  <c r="F132" i="19"/>
  <c r="C133" i="19"/>
  <c r="E133" i="19" s="1"/>
  <c r="F145" i="16"/>
  <c r="F141" i="13"/>
  <c r="F132" i="10"/>
  <c r="C133" i="10"/>
  <c r="C142" i="13"/>
  <c r="D150" i="18"/>
  <c r="C151" i="18" s="1"/>
  <c r="E150" i="18"/>
  <c r="E139" i="9"/>
  <c r="D139" i="9"/>
  <c r="D144" i="15"/>
  <c r="C145" i="15" s="1"/>
  <c r="E144" i="15"/>
  <c r="C146" i="16"/>
  <c r="D133" i="4"/>
  <c r="C134" i="4" s="1"/>
  <c r="E133" i="4"/>
  <c r="F138" i="9"/>
  <c r="D133" i="19"/>
  <c r="D139" i="12"/>
  <c r="E139" i="12"/>
  <c r="E137" i="2" l="1"/>
  <c r="D137" i="2"/>
  <c r="F139" i="12"/>
  <c r="F139" i="9"/>
  <c r="D134" i="4"/>
  <c r="E134" i="4"/>
  <c r="F150" i="18"/>
  <c r="F144" i="15"/>
  <c r="D142" i="13"/>
  <c r="C143" i="13" s="1"/>
  <c r="E142" i="13"/>
  <c r="F133" i="19"/>
  <c r="C134" i="19"/>
  <c r="D151" i="18"/>
  <c r="E151" i="18"/>
  <c r="D133" i="10"/>
  <c r="C134" i="10" s="1"/>
  <c r="E133" i="10"/>
  <c r="C140" i="9"/>
  <c r="D146" i="16"/>
  <c r="E146" i="16"/>
  <c r="D145" i="15"/>
  <c r="E145" i="15"/>
  <c r="C140" i="12"/>
  <c r="F133" i="4"/>
  <c r="F145" i="15" l="1"/>
  <c r="C138" i="2"/>
  <c r="F137" i="2"/>
  <c r="F151" i="18"/>
  <c r="F146" i="16"/>
  <c r="F133" i="10"/>
  <c r="F142" i="13"/>
  <c r="D134" i="10"/>
  <c r="E134" i="10"/>
  <c r="D143" i="13"/>
  <c r="C144" i="13" s="1"/>
  <c r="E143" i="13"/>
  <c r="C147" i="16"/>
  <c r="C152" i="18"/>
  <c r="F134" i="4"/>
  <c r="D140" i="12"/>
  <c r="C141" i="12" s="1"/>
  <c r="E140" i="12"/>
  <c r="C146" i="15"/>
  <c r="D134" i="19"/>
  <c r="C135" i="19" s="1"/>
  <c r="E134" i="19"/>
  <c r="D140" i="9"/>
  <c r="E140" i="9"/>
  <c r="C135" i="4"/>
  <c r="E138" i="2" l="1"/>
  <c r="D138" i="2"/>
  <c r="F134" i="10"/>
  <c r="D141" i="12"/>
  <c r="C142" i="12" s="1"/>
  <c r="E141" i="12"/>
  <c r="F143" i="13"/>
  <c r="F134" i="19"/>
  <c r="D152" i="18"/>
  <c r="C153" i="18" s="1"/>
  <c r="E152" i="18"/>
  <c r="D144" i="13"/>
  <c r="C145" i="13" s="1"/>
  <c r="E144" i="13"/>
  <c r="D146" i="15"/>
  <c r="E146" i="15"/>
  <c r="C135" i="10"/>
  <c r="F140" i="9"/>
  <c r="D135" i="19"/>
  <c r="C136" i="19" s="1"/>
  <c r="E135" i="19"/>
  <c r="D135" i="4"/>
  <c r="E135" i="4"/>
  <c r="C141" i="9"/>
  <c r="F140" i="12"/>
  <c r="D147" i="16"/>
  <c r="C148" i="16" s="1"/>
  <c r="E147" i="16"/>
  <c r="C139" i="2" l="1"/>
  <c r="F138" i="2"/>
  <c r="F146" i="15"/>
  <c r="C147" i="15"/>
  <c r="E147" i="15" s="1"/>
  <c r="D145" i="13"/>
  <c r="C146" i="13" s="1"/>
  <c r="E145" i="13"/>
  <c r="D148" i="16"/>
  <c r="C149" i="16" s="1"/>
  <c r="E148" i="16"/>
  <c r="D142" i="12"/>
  <c r="E142" i="12"/>
  <c r="F135" i="4"/>
  <c r="D135" i="10"/>
  <c r="C136" i="10" s="1"/>
  <c r="E135" i="10"/>
  <c r="F152" i="18"/>
  <c r="D153" i="18"/>
  <c r="C154" i="18" s="1"/>
  <c r="E153" i="18"/>
  <c r="F135" i="19"/>
  <c r="D136" i="19"/>
  <c r="E136" i="19"/>
  <c r="F147" i="16"/>
  <c r="E141" i="9"/>
  <c r="D141" i="9"/>
  <c r="C136" i="4"/>
  <c r="F144" i="13"/>
  <c r="F141" i="12"/>
  <c r="D147" i="15" l="1"/>
  <c r="C148" i="15" s="1"/>
  <c r="E148" i="15" s="1"/>
  <c r="D139" i="2"/>
  <c r="E139" i="2"/>
  <c r="F136" i="19"/>
  <c r="F142" i="12"/>
  <c r="F141" i="9"/>
  <c r="C143" i="12"/>
  <c r="D154" i="18"/>
  <c r="C155" i="18" s="1"/>
  <c r="E154" i="18"/>
  <c r="D149" i="16"/>
  <c r="C150" i="16" s="1"/>
  <c r="E149" i="16"/>
  <c r="F153" i="18"/>
  <c r="D136" i="10"/>
  <c r="E136" i="10"/>
  <c r="F135" i="10"/>
  <c r="F148" i="16"/>
  <c r="C142" i="9"/>
  <c r="D146" i="13"/>
  <c r="E146" i="13"/>
  <c r="D136" i="4"/>
  <c r="C137" i="4" s="1"/>
  <c r="E136" i="4"/>
  <c r="C137" i="19"/>
  <c r="F145" i="13"/>
  <c r="D148" i="15" l="1"/>
  <c r="F148" i="15" s="1"/>
  <c r="F147" i="15"/>
  <c r="C140" i="2"/>
  <c r="F139" i="2"/>
  <c r="F146" i="13"/>
  <c r="F136" i="10"/>
  <c r="D137" i="4"/>
  <c r="C138" i="4" s="1"/>
  <c r="E137" i="4"/>
  <c r="D155" i="18"/>
  <c r="E155" i="18"/>
  <c r="D150" i="16"/>
  <c r="E150" i="16"/>
  <c r="F136" i="4"/>
  <c r="C147" i="13"/>
  <c r="F149" i="16"/>
  <c r="D142" i="9"/>
  <c r="E142" i="9"/>
  <c r="F154" i="18"/>
  <c r="D137" i="19"/>
  <c r="E137" i="19"/>
  <c r="C137" i="10"/>
  <c r="D143" i="12"/>
  <c r="E143" i="12"/>
  <c r="C149" i="15" l="1"/>
  <c r="D149" i="15" s="1"/>
  <c r="D140" i="2"/>
  <c r="C141" i="2" s="1"/>
  <c r="E140" i="2"/>
  <c r="F155" i="18"/>
  <c r="F143" i="12"/>
  <c r="F142" i="9"/>
  <c r="D137" i="10"/>
  <c r="E137" i="10"/>
  <c r="F150" i="16"/>
  <c r="F137" i="19"/>
  <c r="C138" i="19"/>
  <c r="C156" i="18"/>
  <c r="C144" i="12"/>
  <c r="D147" i="13"/>
  <c r="C148" i="13" s="1"/>
  <c r="E147" i="13"/>
  <c r="D138" i="4"/>
  <c r="E138" i="4"/>
  <c r="C143" i="9"/>
  <c r="C151" i="16"/>
  <c r="F137" i="4"/>
  <c r="E149" i="15" l="1"/>
  <c r="F149" i="15" s="1"/>
  <c r="D141" i="2"/>
  <c r="C142" i="2" s="1"/>
  <c r="E141" i="2"/>
  <c r="F140" i="2"/>
  <c r="F137" i="10"/>
  <c r="D144" i="12"/>
  <c r="E144" i="12"/>
  <c r="D138" i="19"/>
  <c r="C139" i="19" s="1"/>
  <c r="E138" i="19"/>
  <c r="E143" i="9"/>
  <c r="D143" i="9"/>
  <c r="F143" i="9" s="1"/>
  <c r="D156" i="18"/>
  <c r="C157" i="18" s="1"/>
  <c r="E156" i="18"/>
  <c r="F138" i="4"/>
  <c r="C139" i="4"/>
  <c r="D151" i="16"/>
  <c r="C152" i="16" s="1"/>
  <c r="E151" i="16"/>
  <c r="D148" i="13"/>
  <c r="C149" i="13" s="1"/>
  <c r="E148" i="13"/>
  <c r="C138" i="10"/>
  <c r="C150" i="15"/>
  <c r="F147" i="13"/>
  <c r="D142" i="2" l="1"/>
  <c r="E142" i="2"/>
  <c r="F141" i="2"/>
  <c r="D152" i="16"/>
  <c r="C153" i="16" s="1"/>
  <c r="E152" i="16"/>
  <c r="D138" i="10"/>
  <c r="C139" i="10" s="1"/>
  <c r="E138" i="10"/>
  <c r="C144" i="9"/>
  <c r="D139" i="4"/>
  <c r="E139" i="4"/>
  <c r="D150" i="15"/>
  <c r="E150" i="15"/>
  <c r="D149" i="13"/>
  <c r="E149" i="13"/>
  <c r="F148" i="13"/>
  <c r="F138" i="19"/>
  <c r="E139" i="19"/>
  <c r="D139" i="19"/>
  <c r="F139" i="19" s="1"/>
  <c r="D157" i="18"/>
  <c r="C158" i="18" s="1"/>
  <c r="E157" i="18"/>
  <c r="F151" i="16"/>
  <c r="F156" i="18"/>
  <c r="F144" i="12"/>
  <c r="C145" i="12"/>
  <c r="C143" i="2" l="1"/>
  <c r="F142" i="2"/>
  <c r="F157" i="18"/>
  <c r="F150" i="15"/>
  <c r="F139" i="4"/>
  <c r="E158" i="18"/>
  <c r="D158" i="18"/>
  <c r="D144" i="9"/>
  <c r="E144" i="9"/>
  <c r="F138" i="10"/>
  <c r="D139" i="10"/>
  <c r="C140" i="10" s="1"/>
  <c r="E139" i="10"/>
  <c r="C151" i="15"/>
  <c r="D153" i="16"/>
  <c r="E153" i="16"/>
  <c r="C140" i="19"/>
  <c r="C140" i="4"/>
  <c r="F149" i="13"/>
  <c r="D145" i="12"/>
  <c r="C146" i="12" s="1"/>
  <c r="E145" i="12"/>
  <c r="C150" i="13"/>
  <c r="F152" i="16"/>
  <c r="F158" i="18" l="1"/>
  <c r="D143" i="2"/>
  <c r="E143" i="2"/>
  <c r="F153" i="16"/>
  <c r="D140" i="10"/>
  <c r="E140" i="10"/>
  <c r="D151" i="15"/>
  <c r="E151" i="15"/>
  <c r="F144" i="9"/>
  <c r="F145" i="12"/>
  <c r="C154" i="16"/>
  <c r="F139" i="10"/>
  <c r="E150" i="13"/>
  <c r="D150" i="13"/>
  <c r="F150" i="13" s="1"/>
  <c r="D146" i="12"/>
  <c r="E146" i="12"/>
  <c r="D140" i="4"/>
  <c r="E140" i="4"/>
  <c r="D140" i="19"/>
  <c r="C141" i="19" s="1"/>
  <c r="E140" i="19"/>
  <c r="C145" i="9"/>
  <c r="C159" i="18"/>
  <c r="C144" i="2" l="1"/>
  <c r="F143" i="2"/>
  <c r="F151" i="15"/>
  <c r="F146" i="12"/>
  <c r="F140" i="10"/>
  <c r="F140" i="19"/>
  <c r="C151" i="13"/>
  <c r="C152" i="15"/>
  <c r="D141" i="19"/>
  <c r="E141" i="19"/>
  <c r="F140" i="4"/>
  <c r="E145" i="9"/>
  <c r="D145" i="9"/>
  <c r="C147" i="12"/>
  <c r="C141" i="4"/>
  <c r="E154" i="16"/>
  <c r="D154" i="16"/>
  <c r="D159" i="18"/>
  <c r="C160" i="18" s="1"/>
  <c r="E159" i="18"/>
  <c r="C141" i="10"/>
  <c r="F145" i="9" l="1"/>
  <c r="D144" i="2"/>
  <c r="E144" i="2"/>
  <c r="F141" i="19"/>
  <c r="F154" i="16"/>
  <c r="C146" i="9"/>
  <c r="D160" i="18"/>
  <c r="C161" i="18" s="1"/>
  <c r="E160" i="18"/>
  <c r="C142" i="19"/>
  <c r="D141" i="10"/>
  <c r="E141" i="10"/>
  <c r="D147" i="12"/>
  <c r="C148" i="12" s="1"/>
  <c r="E147" i="12"/>
  <c r="D152" i="15"/>
  <c r="E152" i="15"/>
  <c r="C155" i="16"/>
  <c r="D141" i="4"/>
  <c r="E141" i="4"/>
  <c r="D151" i="13"/>
  <c r="F151" i="13" s="1"/>
  <c r="E151" i="13"/>
  <c r="F159" i="18"/>
  <c r="D146" i="9"/>
  <c r="C147" i="9" s="1"/>
  <c r="E146" i="9"/>
  <c r="C145" i="2" l="1"/>
  <c r="F144" i="2"/>
  <c r="C152" i="13"/>
  <c r="E152" i="13" s="1"/>
  <c r="F141" i="10"/>
  <c r="F141" i="4"/>
  <c r="C142" i="4"/>
  <c r="E142" i="4" s="1"/>
  <c r="D161" i="18"/>
  <c r="C162" i="18" s="1"/>
  <c r="E161" i="18"/>
  <c r="F152" i="15"/>
  <c r="D142" i="19"/>
  <c r="C143" i="19" s="1"/>
  <c r="E142" i="19"/>
  <c r="C153" i="15"/>
  <c r="D148" i="12"/>
  <c r="E148" i="12"/>
  <c r="E147" i="9"/>
  <c r="D147" i="9"/>
  <c r="F147" i="12"/>
  <c r="C142" i="10"/>
  <c r="F146" i="9"/>
  <c r="D155" i="16"/>
  <c r="C156" i="16" s="1"/>
  <c r="E155" i="16"/>
  <c r="F160" i="18"/>
  <c r="D142" i="4" l="1"/>
  <c r="C143" i="4" s="1"/>
  <c r="D152" i="13"/>
  <c r="C153" i="13" s="1"/>
  <c r="D145" i="2"/>
  <c r="C146" i="2" s="1"/>
  <c r="E145" i="2"/>
  <c r="F142" i="19"/>
  <c r="D162" i="18"/>
  <c r="C163" i="18" s="1"/>
  <c r="E162" i="18"/>
  <c r="D143" i="19"/>
  <c r="C144" i="19" s="1"/>
  <c r="E143" i="19"/>
  <c r="F148" i="12"/>
  <c r="D153" i="15"/>
  <c r="E153" i="15"/>
  <c r="C149" i="12"/>
  <c r="F152" i="13"/>
  <c r="F147" i="9"/>
  <c r="D142" i="10"/>
  <c r="E142" i="10"/>
  <c r="D153" i="13"/>
  <c r="C154" i="13" s="1"/>
  <c r="E153" i="13"/>
  <c r="D156" i="16"/>
  <c r="C157" i="16" s="1"/>
  <c r="E156" i="16"/>
  <c r="F155" i="16"/>
  <c r="C148" i="9"/>
  <c r="F161" i="18"/>
  <c r="F142" i="4" l="1"/>
  <c r="D146" i="2"/>
  <c r="E146" i="2"/>
  <c r="F145" i="2"/>
  <c r="F153" i="15"/>
  <c r="F142" i="10"/>
  <c r="C143" i="10"/>
  <c r="D143" i="10" s="1"/>
  <c r="F143" i="10" s="1"/>
  <c r="E154" i="13"/>
  <c r="D154" i="13"/>
  <c r="F154" i="13" s="1"/>
  <c r="F156" i="16"/>
  <c r="D149" i="12"/>
  <c r="C150" i="12" s="1"/>
  <c r="E149" i="12"/>
  <c r="F143" i="19"/>
  <c r="E144" i="19"/>
  <c r="D144" i="19"/>
  <c r="C145" i="19" s="1"/>
  <c r="F153" i="13"/>
  <c r="D163" i="18"/>
  <c r="C164" i="18" s="1"/>
  <c r="E163" i="18"/>
  <c r="D157" i="16"/>
  <c r="C158" i="16" s="1"/>
  <c r="E157" i="16"/>
  <c r="D148" i="9"/>
  <c r="C149" i="9" s="1"/>
  <c r="E148" i="9"/>
  <c r="C154" i="15"/>
  <c r="D143" i="4"/>
  <c r="C144" i="4" s="1"/>
  <c r="E143" i="4"/>
  <c r="F162" i="18"/>
  <c r="C147" i="2" l="1"/>
  <c r="F146" i="2"/>
  <c r="E143" i="10"/>
  <c r="C155" i="13"/>
  <c r="D164" i="18"/>
  <c r="C165" i="18" s="1"/>
  <c r="E164" i="18"/>
  <c r="D150" i="12"/>
  <c r="C151" i="12" s="1"/>
  <c r="E150" i="12"/>
  <c r="F157" i="16"/>
  <c r="D145" i="19"/>
  <c r="E145" i="19"/>
  <c r="D158" i="16"/>
  <c r="E158" i="16"/>
  <c r="F143" i="4"/>
  <c r="D154" i="15"/>
  <c r="E154" i="15"/>
  <c r="E149" i="9"/>
  <c r="D149" i="9"/>
  <c r="F149" i="12"/>
  <c r="D155" i="13"/>
  <c r="E155" i="13"/>
  <c r="F148" i="9"/>
  <c r="C144" i="10"/>
  <c r="D144" i="4"/>
  <c r="E144" i="4"/>
  <c r="F163" i="18"/>
  <c r="F144" i="19"/>
  <c r="D147" i="2" l="1"/>
  <c r="E147" i="2"/>
  <c r="F154" i="15"/>
  <c r="F158" i="16"/>
  <c r="F149" i="9"/>
  <c r="F144" i="4"/>
  <c r="C159" i="16"/>
  <c r="F150" i="12"/>
  <c r="D165" i="18"/>
  <c r="C166" i="18" s="1"/>
  <c r="E165" i="18"/>
  <c r="F155" i="13"/>
  <c r="C145" i="4"/>
  <c r="C150" i="9"/>
  <c r="D151" i="12"/>
  <c r="E151" i="12"/>
  <c r="D144" i="10"/>
  <c r="F144" i="10" s="1"/>
  <c r="E144" i="10"/>
  <c r="F145" i="19"/>
  <c r="C155" i="15"/>
  <c r="C156" i="13"/>
  <c r="C146" i="19"/>
  <c r="F164" i="18"/>
  <c r="C148" i="2" l="1"/>
  <c r="F147" i="2"/>
  <c r="F151" i="12"/>
  <c r="F165" i="18"/>
  <c r="C145" i="10"/>
  <c r="C152" i="12"/>
  <c r="D146" i="19"/>
  <c r="C147" i="19" s="1"/>
  <c r="E146" i="19"/>
  <c r="D155" i="15"/>
  <c r="E155" i="15"/>
  <c r="D145" i="4"/>
  <c r="C146" i="4" s="1"/>
  <c r="E145" i="4"/>
  <c r="D166" i="18"/>
  <c r="C167" i="18" s="1"/>
  <c r="E166" i="18"/>
  <c r="D156" i="13"/>
  <c r="C157" i="13" s="1"/>
  <c r="E156" i="13"/>
  <c r="D150" i="9"/>
  <c r="E150" i="9"/>
  <c r="D159" i="16"/>
  <c r="C160" i="16" s="1"/>
  <c r="E159" i="16"/>
  <c r="D148" i="2" l="1"/>
  <c r="E148" i="2"/>
  <c r="D160" i="16"/>
  <c r="C161" i="16" s="1"/>
  <c r="E160" i="16"/>
  <c r="F150" i="9"/>
  <c r="F166" i="18"/>
  <c r="F155" i="15"/>
  <c r="F146" i="19"/>
  <c r="D146" i="4"/>
  <c r="E146" i="4"/>
  <c r="D157" i="13"/>
  <c r="E157" i="13"/>
  <c r="D152" i="12"/>
  <c r="E152" i="12"/>
  <c r="D147" i="19"/>
  <c r="E147" i="19"/>
  <c r="F145" i="4"/>
  <c r="D145" i="10"/>
  <c r="C146" i="10" s="1"/>
  <c r="E145" i="10"/>
  <c r="D167" i="18"/>
  <c r="C168" i="18" s="1"/>
  <c r="E167" i="18"/>
  <c r="F159" i="16"/>
  <c r="C151" i="9"/>
  <c r="F156" i="13"/>
  <c r="C156" i="15"/>
  <c r="C149" i="2" l="1"/>
  <c r="F148" i="2"/>
  <c r="F152" i="12"/>
  <c r="F157" i="13"/>
  <c r="D146" i="10"/>
  <c r="E146" i="10"/>
  <c r="F145" i="10"/>
  <c r="C158" i="13"/>
  <c r="D156" i="15"/>
  <c r="C157" i="15" s="1"/>
  <c r="E156" i="15"/>
  <c r="C153" i="12"/>
  <c r="E151" i="9"/>
  <c r="D151" i="9"/>
  <c r="C152" i="9" s="1"/>
  <c r="F147" i="19"/>
  <c r="D161" i="16"/>
  <c r="C162" i="16" s="1"/>
  <c r="E161" i="16"/>
  <c r="C148" i="19"/>
  <c r="F146" i="4"/>
  <c r="D168" i="18"/>
  <c r="C169" i="18" s="1"/>
  <c r="E168" i="18"/>
  <c r="F167" i="18"/>
  <c r="C147" i="4"/>
  <c r="F160" i="16"/>
  <c r="D149" i="2" l="1"/>
  <c r="E149" i="2"/>
  <c r="D169" i="18"/>
  <c r="C170" i="18" s="1"/>
  <c r="E169" i="18"/>
  <c r="D158" i="13"/>
  <c r="E158" i="13"/>
  <c r="E152" i="9"/>
  <c r="D152" i="9"/>
  <c r="F168" i="18"/>
  <c r="F151" i="9"/>
  <c r="D148" i="19"/>
  <c r="E148" i="19"/>
  <c r="D153" i="12"/>
  <c r="E153" i="12"/>
  <c r="D147" i="4"/>
  <c r="C148" i="4" s="1"/>
  <c r="E147" i="4"/>
  <c r="D162" i="16"/>
  <c r="C163" i="16" s="1"/>
  <c r="E162" i="16"/>
  <c r="F146" i="10"/>
  <c r="D157" i="15"/>
  <c r="E157" i="15"/>
  <c r="F161" i="16"/>
  <c r="F156" i="15"/>
  <c r="C147" i="10"/>
  <c r="C150" i="2" l="1"/>
  <c r="F149" i="2"/>
  <c r="F153" i="12"/>
  <c r="F158" i="13"/>
  <c r="F152" i="9"/>
  <c r="D163" i="16"/>
  <c r="C164" i="16" s="1"/>
  <c r="E163" i="16"/>
  <c r="D170" i="18"/>
  <c r="E170" i="18"/>
  <c r="D147" i="10"/>
  <c r="E147" i="10"/>
  <c r="F148" i="19"/>
  <c r="C159" i="13"/>
  <c r="D148" i="4"/>
  <c r="E148" i="4"/>
  <c r="C149" i="19"/>
  <c r="F157" i="15"/>
  <c r="F147" i="4"/>
  <c r="C158" i="15"/>
  <c r="C154" i="12"/>
  <c r="F162" i="16"/>
  <c r="C153" i="9"/>
  <c r="F169" i="18"/>
  <c r="E150" i="2" l="1"/>
  <c r="D150" i="2"/>
  <c r="F148" i="4"/>
  <c r="F170" i="18"/>
  <c r="D164" i="16"/>
  <c r="C165" i="16" s="1"/>
  <c r="E164" i="16"/>
  <c r="E153" i="9"/>
  <c r="D153" i="9"/>
  <c r="C154" i="9" s="1"/>
  <c r="C171" i="18"/>
  <c r="F147" i="10"/>
  <c r="C149" i="4"/>
  <c r="D158" i="15"/>
  <c r="C159" i="15" s="1"/>
  <c r="E158" i="15"/>
  <c r="D149" i="19"/>
  <c r="E149" i="19"/>
  <c r="E154" i="12"/>
  <c r="D154" i="12"/>
  <c r="D159" i="13"/>
  <c r="E159" i="13"/>
  <c r="C148" i="10"/>
  <c r="F163" i="16"/>
  <c r="F154" i="12" l="1"/>
  <c r="C151" i="2"/>
  <c r="F150" i="2"/>
  <c r="E154" i="9"/>
  <c r="D154" i="9"/>
  <c r="F159" i="13"/>
  <c r="D159" i="15"/>
  <c r="C160" i="15" s="1"/>
  <c r="E159" i="15"/>
  <c r="F153" i="9"/>
  <c r="D171" i="18"/>
  <c r="E171" i="18"/>
  <c r="F158" i="15"/>
  <c r="D165" i="16"/>
  <c r="C166" i="16" s="1"/>
  <c r="E165" i="16"/>
  <c r="C155" i="12"/>
  <c r="D148" i="10"/>
  <c r="E148" i="10"/>
  <c r="D149" i="4"/>
  <c r="E149" i="4"/>
  <c r="F149" i="19"/>
  <c r="C160" i="13"/>
  <c r="C150" i="19"/>
  <c r="F164" i="16"/>
  <c r="E151" i="2" l="1"/>
  <c r="D151" i="2"/>
  <c r="F171" i="18"/>
  <c r="F154" i="9"/>
  <c r="F149" i="4"/>
  <c r="D160" i="15"/>
  <c r="E160" i="15"/>
  <c r="F148" i="10"/>
  <c r="F159" i="15"/>
  <c r="F165" i="16"/>
  <c r="D150" i="19"/>
  <c r="C151" i="19" s="1"/>
  <c r="E150" i="19"/>
  <c r="C149" i="10"/>
  <c r="D166" i="16"/>
  <c r="C167" i="16" s="1"/>
  <c r="E166" i="16"/>
  <c r="D160" i="13"/>
  <c r="C161" i="13" s="1"/>
  <c r="E160" i="13"/>
  <c r="D155" i="12"/>
  <c r="E155" i="12"/>
  <c r="C172" i="18"/>
  <c r="C155" i="9"/>
  <c r="C150" i="4"/>
  <c r="C152" i="2" l="1"/>
  <c r="F151" i="2"/>
  <c r="F160" i="15"/>
  <c r="F150" i="19"/>
  <c r="F155" i="12"/>
  <c r="D161" i="13"/>
  <c r="C162" i="13" s="1"/>
  <c r="E161" i="13"/>
  <c r="C156" i="12"/>
  <c r="F166" i="16"/>
  <c r="C161" i="15"/>
  <c r="E155" i="9"/>
  <c r="D155" i="9"/>
  <c r="D172" i="18"/>
  <c r="C173" i="18" s="1"/>
  <c r="E172" i="18"/>
  <c r="D149" i="10"/>
  <c r="C150" i="10" s="1"/>
  <c r="E149" i="10"/>
  <c r="D151" i="19"/>
  <c r="E151" i="19"/>
  <c r="D167" i="16"/>
  <c r="E167" i="16"/>
  <c r="D150" i="4"/>
  <c r="E150" i="4"/>
  <c r="F160" i="13"/>
  <c r="D152" i="2" l="1"/>
  <c r="E152" i="2"/>
  <c r="F151" i="19"/>
  <c r="F155" i="9"/>
  <c r="F167" i="16"/>
  <c r="D150" i="10"/>
  <c r="E150" i="10"/>
  <c r="C168" i="16"/>
  <c r="D161" i="15"/>
  <c r="E161" i="15"/>
  <c r="F149" i="10"/>
  <c r="F150" i="4"/>
  <c r="F172" i="18"/>
  <c r="D173" i="18"/>
  <c r="E173" i="18"/>
  <c r="D156" i="12"/>
  <c r="E156" i="12"/>
  <c r="D162" i="13"/>
  <c r="C163" i="13" s="1"/>
  <c r="E162" i="13"/>
  <c r="C152" i="19"/>
  <c r="C151" i="4"/>
  <c r="C156" i="9"/>
  <c r="F161" i="13"/>
  <c r="F161" i="15" l="1"/>
  <c r="C153" i="2"/>
  <c r="F152" i="2"/>
  <c r="F173" i="18"/>
  <c r="C162" i="15"/>
  <c r="F156" i="12"/>
  <c r="D163" i="13"/>
  <c r="C164" i="13" s="1"/>
  <c r="E163" i="13"/>
  <c r="F162" i="13"/>
  <c r="F150" i="10"/>
  <c r="D168" i="16"/>
  <c r="C169" i="16" s="1"/>
  <c r="E168" i="16"/>
  <c r="C151" i="10"/>
  <c r="C157" i="12"/>
  <c r="D162" i="15"/>
  <c r="C163" i="15" s="1"/>
  <c r="E162" i="15"/>
  <c r="D151" i="4"/>
  <c r="C152" i="4" s="1"/>
  <c r="E151" i="4"/>
  <c r="C174" i="18"/>
  <c r="E156" i="9"/>
  <c r="D156" i="9"/>
  <c r="D152" i="19"/>
  <c r="E152" i="19"/>
  <c r="D153" i="2" l="1"/>
  <c r="C154" i="2" s="1"/>
  <c r="E153" i="2"/>
  <c r="F152" i="19"/>
  <c r="F156" i="9"/>
  <c r="D163" i="15"/>
  <c r="C164" i="15" s="1"/>
  <c r="E163" i="15"/>
  <c r="D174" i="18"/>
  <c r="E174" i="18"/>
  <c r="C157" i="9"/>
  <c r="F168" i="16"/>
  <c r="D169" i="16"/>
  <c r="E169" i="16"/>
  <c r="F162" i="15"/>
  <c r="E164" i="13"/>
  <c r="D164" i="13"/>
  <c r="C153" i="19"/>
  <c r="D157" i="12"/>
  <c r="E157" i="12"/>
  <c r="D152" i="4"/>
  <c r="C153" i="4" s="1"/>
  <c r="E152" i="4"/>
  <c r="F151" i="4"/>
  <c r="D151" i="10"/>
  <c r="E151" i="10"/>
  <c r="F163" i="13"/>
  <c r="D154" i="2" l="1"/>
  <c r="C155" i="2" s="1"/>
  <c r="E154" i="2"/>
  <c r="F153" i="2"/>
  <c r="F174" i="18"/>
  <c r="F169" i="16"/>
  <c r="C170" i="16"/>
  <c r="D170" i="16" s="1"/>
  <c r="F157" i="12"/>
  <c r="C158" i="12"/>
  <c r="D158" i="12" s="1"/>
  <c r="F164" i="13"/>
  <c r="F151" i="10"/>
  <c r="D153" i="4"/>
  <c r="C154" i="4" s="1"/>
  <c r="E153" i="4"/>
  <c r="E157" i="9"/>
  <c r="D157" i="9"/>
  <c r="C152" i="10"/>
  <c r="C175" i="18"/>
  <c r="D153" i="19"/>
  <c r="F153" i="19" s="1"/>
  <c r="E153" i="19"/>
  <c r="D164" i="15"/>
  <c r="C165" i="15" s="1"/>
  <c r="E164" i="15"/>
  <c r="F152" i="4"/>
  <c r="C165" i="13"/>
  <c r="F163" i="15"/>
  <c r="F154" i="2" l="1"/>
  <c r="E170" i="16"/>
  <c r="D155" i="2"/>
  <c r="C156" i="2" s="1"/>
  <c r="E155" i="2"/>
  <c r="E158" i="12"/>
  <c r="F158" i="12" s="1"/>
  <c r="F157" i="9"/>
  <c r="C154" i="19"/>
  <c r="C159" i="12"/>
  <c r="F170" i="16"/>
  <c r="D165" i="15"/>
  <c r="E165" i="15"/>
  <c r="D175" i="18"/>
  <c r="C176" i="18" s="1"/>
  <c r="E175" i="18"/>
  <c r="D154" i="4"/>
  <c r="E154" i="4"/>
  <c r="D152" i="10"/>
  <c r="C153" i="10" s="1"/>
  <c r="E152" i="10"/>
  <c r="F164" i="15"/>
  <c r="D165" i="13"/>
  <c r="E165" i="13"/>
  <c r="C171" i="16"/>
  <c r="C158" i="9"/>
  <c r="F153" i="4"/>
  <c r="D156" i="2" l="1"/>
  <c r="C157" i="2" s="1"/>
  <c r="E156" i="2"/>
  <c r="F155" i="2"/>
  <c r="F165" i="13"/>
  <c r="D171" i="16"/>
  <c r="C172" i="16" s="1"/>
  <c r="E171" i="16"/>
  <c r="F154" i="4"/>
  <c r="D176" i="18"/>
  <c r="E176" i="18"/>
  <c r="E158" i="9"/>
  <c r="D158" i="9"/>
  <c r="C159" i="9" s="1"/>
  <c r="D153" i="10"/>
  <c r="C154" i="10" s="1"/>
  <c r="E153" i="10"/>
  <c r="F165" i="15"/>
  <c r="C166" i="13"/>
  <c r="C155" i="4"/>
  <c r="F175" i="18"/>
  <c r="E159" i="12"/>
  <c r="D159" i="12"/>
  <c r="F152" i="10"/>
  <c r="C166" i="15"/>
  <c r="D154" i="19"/>
  <c r="C155" i="19" s="1"/>
  <c r="E154" i="19"/>
  <c r="F159" i="12" l="1"/>
  <c r="E157" i="2"/>
  <c r="D157" i="2"/>
  <c r="F157" i="2" s="1"/>
  <c r="F176" i="18"/>
  <c r="F156" i="2"/>
  <c r="D155" i="19"/>
  <c r="C156" i="19" s="1"/>
  <c r="E155" i="19"/>
  <c r="C160" i="12"/>
  <c r="F153" i="10"/>
  <c r="F158" i="9"/>
  <c r="F171" i="16"/>
  <c r="D154" i="10"/>
  <c r="C155" i="10" s="1"/>
  <c r="E154" i="10"/>
  <c r="F154" i="19"/>
  <c r="D155" i="4"/>
  <c r="E155" i="4"/>
  <c r="D166" i="15"/>
  <c r="C167" i="15" s="1"/>
  <c r="E166" i="15"/>
  <c r="D166" i="13"/>
  <c r="C167" i="13" s="1"/>
  <c r="E166" i="13"/>
  <c r="C177" i="18"/>
  <c r="D159" i="9"/>
  <c r="C160" i="9" s="1"/>
  <c r="E159" i="9"/>
  <c r="E172" i="16"/>
  <c r="D172" i="16"/>
  <c r="C158" i="2" l="1"/>
  <c r="F166" i="13"/>
  <c r="F155" i="4"/>
  <c r="D155" i="10"/>
  <c r="C156" i="10" s="1"/>
  <c r="E155" i="10"/>
  <c r="D167" i="13"/>
  <c r="E167" i="13"/>
  <c r="F172" i="16"/>
  <c r="C156" i="4"/>
  <c r="D177" i="18"/>
  <c r="C178" i="18" s="1"/>
  <c r="E177" i="18"/>
  <c r="C173" i="16"/>
  <c r="D167" i="15"/>
  <c r="C168" i="15" s="1"/>
  <c r="E167" i="15"/>
  <c r="D160" i="12"/>
  <c r="C161" i="12" s="1"/>
  <c r="E160" i="12"/>
  <c r="D160" i="9"/>
  <c r="C161" i="9" s="1"/>
  <c r="E160" i="9"/>
  <c r="D156" i="19"/>
  <c r="E156" i="19"/>
  <c r="F166" i="15"/>
  <c r="F159" i="9"/>
  <c r="F154" i="10"/>
  <c r="F155" i="19"/>
  <c r="E158" i="2" l="1"/>
  <c r="D158" i="2"/>
  <c r="F167" i="13"/>
  <c r="D156" i="4"/>
  <c r="E156" i="4"/>
  <c r="F167" i="15"/>
  <c r="C168" i="13"/>
  <c r="D168" i="15"/>
  <c r="C169" i="15" s="1"/>
  <c r="E168" i="15"/>
  <c r="F156" i="19"/>
  <c r="F160" i="9"/>
  <c r="D173" i="16"/>
  <c r="C174" i="16" s="1"/>
  <c r="E173" i="16"/>
  <c r="D161" i="9"/>
  <c r="C162" i="9" s="1"/>
  <c r="E161" i="9"/>
  <c r="D178" i="18"/>
  <c r="E178" i="18"/>
  <c r="E161" i="12"/>
  <c r="D161" i="12"/>
  <c r="C162" i="12" s="1"/>
  <c r="D156" i="10"/>
  <c r="E156" i="10"/>
  <c r="C157" i="19"/>
  <c r="F160" i="12"/>
  <c r="F177" i="18"/>
  <c r="F155" i="10"/>
  <c r="F158" i="2" l="1"/>
  <c r="F178" i="18"/>
  <c r="C159" i="2"/>
  <c r="E174" i="16"/>
  <c r="D174" i="16"/>
  <c r="F174" i="16" s="1"/>
  <c r="D162" i="12"/>
  <c r="E162" i="12"/>
  <c r="C179" i="18"/>
  <c r="F168" i="15"/>
  <c r="D169" i="15"/>
  <c r="E169" i="15"/>
  <c r="D157" i="19"/>
  <c r="E157" i="19"/>
  <c r="D168" i="13"/>
  <c r="C169" i="13" s="1"/>
  <c r="E168" i="13"/>
  <c r="F156" i="10"/>
  <c r="D162" i="9"/>
  <c r="E162" i="9"/>
  <c r="F156" i="4"/>
  <c r="F173" i="16"/>
  <c r="C157" i="10"/>
  <c r="F161" i="12"/>
  <c r="F161" i="9"/>
  <c r="C157" i="4"/>
  <c r="D159" i="2" l="1"/>
  <c r="E159" i="2"/>
  <c r="F162" i="9"/>
  <c r="F157" i="19"/>
  <c r="F169" i="15"/>
  <c r="F162" i="12"/>
  <c r="D169" i="13"/>
  <c r="C170" i="13" s="1"/>
  <c r="E169" i="13"/>
  <c r="D157" i="4"/>
  <c r="E157" i="4"/>
  <c r="C163" i="9"/>
  <c r="D179" i="18"/>
  <c r="E179" i="18"/>
  <c r="C170" i="15"/>
  <c r="C163" i="12"/>
  <c r="D157" i="10"/>
  <c r="F157" i="10" s="1"/>
  <c r="E157" i="10"/>
  <c r="F168" i="13"/>
  <c r="C158" i="19"/>
  <c r="C175" i="16"/>
  <c r="C160" i="2" l="1"/>
  <c r="F159" i="2"/>
  <c r="C158" i="10"/>
  <c r="E158" i="10" s="1"/>
  <c r="F179" i="18"/>
  <c r="F157" i="4"/>
  <c r="D163" i="9"/>
  <c r="C164" i="9" s="1"/>
  <c r="E163" i="9"/>
  <c r="C158" i="4"/>
  <c r="E163" i="12"/>
  <c r="D163" i="12"/>
  <c r="C164" i="12" s="1"/>
  <c r="D170" i="15"/>
  <c r="C171" i="15" s="1"/>
  <c r="E170" i="15"/>
  <c r="E170" i="13"/>
  <c r="D170" i="13"/>
  <c r="F170" i="13" s="1"/>
  <c r="D175" i="16"/>
  <c r="E175" i="16"/>
  <c r="C180" i="18"/>
  <c r="D158" i="19"/>
  <c r="E158" i="19"/>
  <c r="F169" i="13"/>
  <c r="D158" i="10" l="1"/>
  <c r="E160" i="2"/>
  <c r="D160" i="2"/>
  <c r="F160" i="2" s="1"/>
  <c r="F158" i="19"/>
  <c r="F175" i="16"/>
  <c r="F163" i="9"/>
  <c r="D180" i="18"/>
  <c r="E180" i="18"/>
  <c r="C176" i="16"/>
  <c r="F170" i="15"/>
  <c r="F158" i="10"/>
  <c r="C159" i="10"/>
  <c r="D171" i="15"/>
  <c r="C172" i="15" s="1"/>
  <c r="E171" i="15"/>
  <c r="D158" i="4"/>
  <c r="E158" i="4"/>
  <c r="C159" i="19"/>
  <c r="D164" i="9"/>
  <c r="E164" i="9"/>
  <c r="C171" i="13"/>
  <c r="F163" i="12"/>
  <c r="D164" i="12"/>
  <c r="E164" i="12"/>
  <c r="C161" i="2" l="1"/>
  <c r="F180" i="18"/>
  <c r="C181" i="18"/>
  <c r="F164" i="12"/>
  <c r="F158" i="4"/>
  <c r="C159" i="4"/>
  <c r="D172" i="15"/>
  <c r="C173" i="15" s="1"/>
  <c r="E172" i="15"/>
  <c r="E176" i="16"/>
  <c r="D176" i="16"/>
  <c r="F176" i="16" s="1"/>
  <c r="D171" i="13"/>
  <c r="E171" i="13"/>
  <c r="F164" i="9"/>
  <c r="F171" i="15"/>
  <c r="D181" i="18"/>
  <c r="E181" i="18"/>
  <c r="C165" i="12"/>
  <c r="D159" i="10"/>
  <c r="C160" i="10" s="1"/>
  <c r="E159" i="10"/>
  <c r="C165" i="9"/>
  <c r="D159" i="19"/>
  <c r="E159" i="19"/>
  <c r="D161" i="2" l="1"/>
  <c r="E161" i="2"/>
  <c r="F181" i="18"/>
  <c r="F159" i="19"/>
  <c r="C182" i="18"/>
  <c r="F171" i="13"/>
  <c r="C172" i="13"/>
  <c r="E172" i="13" s="1"/>
  <c r="D173" i="15"/>
  <c r="C174" i="15" s="1"/>
  <c r="E173" i="15"/>
  <c r="F159" i="10"/>
  <c r="D165" i="9"/>
  <c r="C166" i="9" s="1"/>
  <c r="E165" i="9"/>
  <c r="E165" i="12"/>
  <c r="D165" i="12"/>
  <c r="D182" i="18"/>
  <c r="C183" i="18" s="1"/>
  <c r="E182" i="18"/>
  <c r="F172" i="15"/>
  <c r="C160" i="19"/>
  <c r="D159" i="4"/>
  <c r="C160" i="4" s="1"/>
  <c r="E159" i="4"/>
  <c r="D160" i="10"/>
  <c r="E160" i="10"/>
  <c r="C177" i="16"/>
  <c r="C162" i="2" l="1"/>
  <c r="F161" i="2"/>
  <c r="F165" i="12"/>
  <c r="D172" i="13"/>
  <c r="C173" i="13" s="1"/>
  <c r="C166" i="12"/>
  <c r="E166" i="12" s="1"/>
  <c r="F182" i="18"/>
  <c r="D160" i="4"/>
  <c r="E160" i="4"/>
  <c r="D160" i="19"/>
  <c r="C161" i="19" s="1"/>
  <c r="E160" i="19"/>
  <c r="D174" i="15"/>
  <c r="C175" i="15" s="1"/>
  <c r="E174" i="15"/>
  <c r="D166" i="9"/>
  <c r="C167" i="9" s="1"/>
  <c r="E166" i="9"/>
  <c r="F165" i="9"/>
  <c r="D177" i="16"/>
  <c r="E177" i="16"/>
  <c r="F159" i="4"/>
  <c r="D183" i="18"/>
  <c r="C184" i="18" s="1"/>
  <c r="E183" i="18"/>
  <c r="F160" i="10"/>
  <c r="C161" i="10"/>
  <c r="D166" i="12"/>
  <c r="C167" i="12" s="1"/>
  <c r="F173" i="15"/>
  <c r="F172" i="13" l="1"/>
  <c r="D162" i="2"/>
  <c r="C163" i="2" s="1"/>
  <c r="E162" i="2"/>
  <c r="F177" i="16"/>
  <c r="D167" i="9"/>
  <c r="C168" i="9" s="1"/>
  <c r="E167" i="9"/>
  <c r="F160" i="19"/>
  <c r="F160" i="4"/>
  <c r="D161" i="19"/>
  <c r="C162" i="19" s="1"/>
  <c r="E161" i="19"/>
  <c r="D173" i="13"/>
  <c r="C174" i="13" s="1"/>
  <c r="E173" i="13"/>
  <c r="F183" i="18"/>
  <c r="D175" i="15"/>
  <c r="E175" i="15"/>
  <c r="C161" i="4"/>
  <c r="D184" i="18"/>
  <c r="C185" i="18" s="1"/>
  <c r="E184" i="18"/>
  <c r="F166" i="9"/>
  <c r="E167" i="12"/>
  <c r="D167" i="12"/>
  <c r="F166" i="12"/>
  <c r="C178" i="16"/>
  <c r="D161" i="10"/>
  <c r="C162" i="10" s="1"/>
  <c r="E161" i="10"/>
  <c r="F174" i="15"/>
  <c r="E163" i="2" l="1"/>
  <c r="D163" i="2"/>
  <c r="F162" i="2"/>
  <c r="F175" i="15"/>
  <c r="D185" i="18"/>
  <c r="C186" i="18" s="1"/>
  <c r="E185" i="18"/>
  <c r="D162" i="19"/>
  <c r="E162" i="19"/>
  <c r="D162" i="10"/>
  <c r="F162" i="10" s="1"/>
  <c r="E162" i="10"/>
  <c r="D174" i="13"/>
  <c r="C175" i="13" s="1"/>
  <c r="E174" i="13"/>
  <c r="E178" i="16"/>
  <c r="D178" i="16"/>
  <c r="F178" i="16" s="1"/>
  <c r="F173" i="13"/>
  <c r="D161" i="4"/>
  <c r="E161" i="4"/>
  <c r="D168" i="9"/>
  <c r="E168" i="9"/>
  <c r="F161" i="10"/>
  <c r="F167" i="12"/>
  <c r="C176" i="15"/>
  <c r="F184" i="18"/>
  <c r="C168" i="12"/>
  <c r="F161" i="19"/>
  <c r="F167" i="9"/>
  <c r="C164" i="2" l="1"/>
  <c r="F163" i="2"/>
  <c r="F162" i="19"/>
  <c r="F174" i="13"/>
  <c r="F168" i="9"/>
  <c r="F161" i="4"/>
  <c r="C169" i="9"/>
  <c r="D175" i="13"/>
  <c r="E175" i="13"/>
  <c r="C163" i="10"/>
  <c r="D168" i="12"/>
  <c r="C169" i="12" s="1"/>
  <c r="E168" i="12"/>
  <c r="C162" i="4"/>
  <c r="C163" i="19"/>
  <c r="D176" i="15"/>
  <c r="C177" i="15" s="1"/>
  <c r="E176" i="15"/>
  <c r="D186" i="18"/>
  <c r="E186" i="18"/>
  <c r="C179" i="16"/>
  <c r="F185" i="18"/>
  <c r="D164" i="2" l="1"/>
  <c r="E164" i="2"/>
  <c r="F186" i="18"/>
  <c r="F175" i="13"/>
  <c r="D177" i="15"/>
  <c r="E177" i="15"/>
  <c r="F168" i="12"/>
  <c r="E169" i="12"/>
  <c r="D169" i="12"/>
  <c r="D163" i="10"/>
  <c r="F163" i="10" s="1"/>
  <c r="E163" i="10"/>
  <c r="F176" i="15"/>
  <c r="C176" i="13"/>
  <c r="D179" i="16"/>
  <c r="E179" i="16"/>
  <c r="D163" i="19"/>
  <c r="F163" i="19" s="1"/>
  <c r="E163" i="19"/>
  <c r="C187" i="18"/>
  <c r="D162" i="4"/>
  <c r="E162" i="4"/>
  <c r="D169" i="9"/>
  <c r="C170" i="9" s="1"/>
  <c r="E169" i="9"/>
  <c r="F169" i="12" l="1"/>
  <c r="F164" i="2"/>
  <c r="C165" i="2"/>
  <c r="C164" i="19"/>
  <c r="F179" i="16"/>
  <c r="F177" i="15"/>
  <c r="C164" i="10"/>
  <c r="D164" i="10" s="1"/>
  <c r="F162" i="4"/>
  <c r="C163" i="4"/>
  <c r="D176" i="13"/>
  <c r="C177" i="13" s="1"/>
  <c r="E176" i="13"/>
  <c r="D187" i="18"/>
  <c r="E187" i="18"/>
  <c r="C170" i="12"/>
  <c r="D164" i="19"/>
  <c r="C165" i="19" s="1"/>
  <c r="E164" i="19"/>
  <c r="D170" i="9"/>
  <c r="E170" i="9"/>
  <c r="C178" i="15"/>
  <c r="F169" i="9"/>
  <c r="C180" i="16"/>
  <c r="E164" i="10" l="1"/>
  <c r="D165" i="2"/>
  <c r="C166" i="2" s="1"/>
  <c r="E165" i="2"/>
  <c r="F170" i="9"/>
  <c r="F187" i="18"/>
  <c r="D170" i="12"/>
  <c r="C171" i="12" s="1"/>
  <c r="E170" i="12"/>
  <c r="C188" i="18"/>
  <c r="F164" i="10"/>
  <c r="E180" i="16"/>
  <c r="D180" i="16"/>
  <c r="C165" i="10"/>
  <c r="D177" i="13"/>
  <c r="C178" i="13" s="1"/>
  <c r="E177" i="13"/>
  <c r="D165" i="19"/>
  <c r="E165" i="19"/>
  <c r="C171" i="9"/>
  <c r="F176" i="13"/>
  <c r="D178" i="15"/>
  <c r="C179" i="15" s="1"/>
  <c r="E178" i="15"/>
  <c r="F164" i="19"/>
  <c r="D163" i="4"/>
  <c r="C164" i="4" s="1"/>
  <c r="E163" i="4"/>
  <c r="D166" i="2" l="1"/>
  <c r="E166" i="2"/>
  <c r="F165" i="2"/>
  <c r="F165" i="19"/>
  <c r="E178" i="13"/>
  <c r="D178" i="13"/>
  <c r="D164" i="4"/>
  <c r="E164" i="4"/>
  <c r="D179" i="15"/>
  <c r="E179" i="15"/>
  <c r="E171" i="12"/>
  <c r="D171" i="12"/>
  <c r="F180" i="16"/>
  <c r="C181" i="16"/>
  <c r="D188" i="18"/>
  <c r="E188" i="18"/>
  <c r="F178" i="15"/>
  <c r="D171" i="9"/>
  <c r="E171" i="9"/>
  <c r="C166" i="19"/>
  <c r="F177" i="13"/>
  <c r="F163" i="4"/>
  <c r="D165" i="10"/>
  <c r="E165" i="10"/>
  <c r="F170" i="12"/>
  <c r="C167" i="2" l="1"/>
  <c r="F166" i="2"/>
  <c r="F188" i="18"/>
  <c r="C189" i="18"/>
  <c r="F171" i="12"/>
  <c r="F178" i="13"/>
  <c r="F165" i="10"/>
  <c r="F164" i="4"/>
  <c r="F179" i="15"/>
  <c r="C172" i="12"/>
  <c r="C165" i="4"/>
  <c r="F171" i="9"/>
  <c r="C166" i="10"/>
  <c r="D189" i="18"/>
  <c r="E189" i="18"/>
  <c r="D166" i="19"/>
  <c r="E166" i="19"/>
  <c r="C172" i="9"/>
  <c r="D181" i="16"/>
  <c r="E181" i="16"/>
  <c r="C180" i="15"/>
  <c r="C179" i="13"/>
  <c r="E167" i="2" l="1"/>
  <c r="D167" i="2"/>
  <c r="F189" i="18"/>
  <c r="F181" i="16"/>
  <c r="D172" i="9"/>
  <c r="E172" i="9"/>
  <c r="D165" i="4"/>
  <c r="E165" i="4"/>
  <c r="F166" i="19"/>
  <c r="D172" i="12"/>
  <c r="C173" i="12" s="1"/>
  <c r="E172" i="12"/>
  <c r="D166" i="10"/>
  <c r="C167" i="10" s="1"/>
  <c r="E166" i="10"/>
  <c r="D180" i="15"/>
  <c r="C181" i="15" s="1"/>
  <c r="E180" i="15"/>
  <c r="C167" i="19"/>
  <c r="D179" i="13"/>
  <c r="C180" i="13" s="1"/>
  <c r="E179" i="13"/>
  <c r="C182" i="16"/>
  <c r="C190" i="18"/>
  <c r="C168" i="2" l="1"/>
  <c r="F167" i="2"/>
  <c r="F172" i="9"/>
  <c r="D181" i="15"/>
  <c r="C182" i="15" s="1"/>
  <c r="E181" i="15"/>
  <c r="D180" i="13"/>
  <c r="C181" i="13" s="1"/>
  <c r="E180" i="13"/>
  <c r="D167" i="10"/>
  <c r="E167" i="10"/>
  <c r="F165" i="4"/>
  <c r="E182" i="16"/>
  <c r="D182" i="16"/>
  <c r="D167" i="19"/>
  <c r="C168" i="19" s="1"/>
  <c r="E167" i="19"/>
  <c r="C173" i="9"/>
  <c r="F166" i="10"/>
  <c r="E173" i="12"/>
  <c r="D173" i="12"/>
  <c r="F172" i="12"/>
  <c r="F179" i="13"/>
  <c r="D190" i="18"/>
  <c r="C191" i="18" s="1"/>
  <c r="E190" i="18"/>
  <c r="F180" i="15"/>
  <c r="C166" i="4"/>
  <c r="D168" i="2" l="1"/>
  <c r="E168" i="2"/>
  <c r="F182" i="16"/>
  <c r="F173" i="12"/>
  <c r="D168" i="19"/>
  <c r="C169" i="19" s="1"/>
  <c r="E168" i="19"/>
  <c r="D181" i="13"/>
  <c r="E181" i="13"/>
  <c r="D191" i="18"/>
  <c r="E191" i="18"/>
  <c r="D182" i="15"/>
  <c r="C183" i="15" s="1"/>
  <c r="E182" i="15"/>
  <c r="F167" i="10"/>
  <c r="C183" i="16"/>
  <c r="D173" i="9"/>
  <c r="E173" i="9"/>
  <c r="F180" i="13"/>
  <c r="C174" i="12"/>
  <c r="F190" i="18"/>
  <c r="D166" i="4"/>
  <c r="C167" i="4" s="1"/>
  <c r="E166" i="4"/>
  <c r="F167" i="19"/>
  <c r="C168" i="10"/>
  <c r="F181" i="15"/>
  <c r="C169" i="2" l="1"/>
  <c r="F168" i="2"/>
  <c r="F182" i="15"/>
  <c r="F181" i="13"/>
  <c r="D169" i="19"/>
  <c r="E169" i="19"/>
  <c r="F191" i="18"/>
  <c r="D183" i="16"/>
  <c r="E183" i="16"/>
  <c r="F173" i="9"/>
  <c r="D174" i="12"/>
  <c r="E174" i="12"/>
  <c r="C182" i="13"/>
  <c r="D167" i="4"/>
  <c r="C168" i="4" s="1"/>
  <c r="E167" i="4"/>
  <c r="D183" i="15"/>
  <c r="E183" i="15"/>
  <c r="D168" i="10"/>
  <c r="E168" i="10"/>
  <c r="F166" i="4"/>
  <c r="C174" i="9"/>
  <c r="C192" i="18"/>
  <c r="F168" i="19"/>
  <c r="F174" i="12" l="1"/>
  <c r="F183" i="15"/>
  <c r="D169" i="2"/>
  <c r="E169" i="2"/>
  <c r="F169" i="19"/>
  <c r="F183" i="16"/>
  <c r="D168" i="4"/>
  <c r="E168" i="4"/>
  <c r="D174" i="9"/>
  <c r="E174" i="9"/>
  <c r="C184" i="16"/>
  <c r="D192" i="18"/>
  <c r="E192" i="18"/>
  <c r="F168" i="10"/>
  <c r="C169" i="10"/>
  <c r="D182" i="13"/>
  <c r="E182" i="13"/>
  <c r="F167" i="4"/>
  <c r="C184" i="15"/>
  <c r="C175" i="12"/>
  <c r="C170" i="19"/>
  <c r="C170" i="2" l="1"/>
  <c r="F169" i="2"/>
  <c r="F174" i="9"/>
  <c r="F192" i="18"/>
  <c r="F182" i="13"/>
  <c r="D169" i="10"/>
  <c r="F169" i="10" s="1"/>
  <c r="E169" i="10"/>
  <c r="E184" i="16"/>
  <c r="D184" i="16"/>
  <c r="F184" i="16" s="1"/>
  <c r="C175" i="9"/>
  <c r="E175" i="12"/>
  <c r="D175" i="12"/>
  <c r="D184" i="15"/>
  <c r="C185" i="15" s="1"/>
  <c r="E184" i="15"/>
  <c r="C183" i="13"/>
  <c r="C193" i="18"/>
  <c r="F168" i="4"/>
  <c r="D170" i="19"/>
  <c r="C171" i="19" s="1"/>
  <c r="E170" i="19"/>
  <c r="C169" i="4"/>
  <c r="D170" i="2" l="1"/>
  <c r="E170" i="2"/>
  <c r="D171" i="19"/>
  <c r="E171" i="19"/>
  <c r="D193" i="18"/>
  <c r="C194" i="18" s="1"/>
  <c r="E193" i="18"/>
  <c r="D175" i="9"/>
  <c r="E175" i="9"/>
  <c r="D183" i="13"/>
  <c r="E183" i="13"/>
  <c r="D169" i="4"/>
  <c r="E169" i="4"/>
  <c r="D185" i="15"/>
  <c r="E185" i="15"/>
  <c r="C185" i="16"/>
  <c r="F184" i="15"/>
  <c r="C170" i="10"/>
  <c r="F175" i="12"/>
  <c r="F170" i="19"/>
  <c r="C176" i="12"/>
  <c r="C171" i="2" l="1"/>
  <c r="F170" i="2"/>
  <c r="F171" i="19"/>
  <c r="F185" i="15"/>
  <c r="F169" i="4"/>
  <c r="D194" i="18"/>
  <c r="C195" i="18" s="1"/>
  <c r="E194" i="18"/>
  <c r="F175" i="9"/>
  <c r="F193" i="18"/>
  <c r="D170" i="10"/>
  <c r="E170" i="10"/>
  <c r="D185" i="16"/>
  <c r="C186" i="16" s="1"/>
  <c r="E185" i="16"/>
  <c r="F183" i="13"/>
  <c r="C172" i="19"/>
  <c r="D176" i="12"/>
  <c r="C177" i="12" s="1"/>
  <c r="E176" i="12"/>
  <c r="C186" i="15"/>
  <c r="C184" i="13"/>
  <c r="C170" i="4"/>
  <c r="C176" i="9"/>
  <c r="D171" i="2" l="1"/>
  <c r="E171" i="2"/>
  <c r="F170" i="10"/>
  <c r="E186" i="16"/>
  <c r="D186" i="16"/>
  <c r="F186" i="16" s="1"/>
  <c r="D195" i="18"/>
  <c r="E195" i="18"/>
  <c r="D172" i="19"/>
  <c r="C173" i="19" s="1"/>
  <c r="E172" i="19"/>
  <c r="D170" i="4"/>
  <c r="C171" i="4" s="1"/>
  <c r="E170" i="4"/>
  <c r="D184" i="13"/>
  <c r="E184" i="13"/>
  <c r="F185" i="16"/>
  <c r="D176" i="9"/>
  <c r="C177" i="9" s="1"/>
  <c r="E176" i="9"/>
  <c r="D186" i="15"/>
  <c r="E186" i="15"/>
  <c r="E177" i="12"/>
  <c r="D177" i="12"/>
  <c r="F176" i="12"/>
  <c r="C171" i="10"/>
  <c r="F194" i="18"/>
  <c r="F177" i="12" l="1"/>
  <c r="C172" i="2"/>
  <c r="F171" i="2"/>
  <c r="F186" i="15"/>
  <c r="F184" i="13"/>
  <c r="D171" i="4"/>
  <c r="C172" i="4" s="1"/>
  <c r="E171" i="4"/>
  <c r="D177" i="9"/>
  <c r="E177" i="9"/>
  <c r="F195" i="18"/>
  <c r="C187" i="16"/>
  <c r="F176" i="9"/>
  <c r="D173" i="19"/>
  <c r="C174" i="19" s="1"/>
  <c r="E173" i="19"/>
  <c r="D171" i="10"/>
  <c r="E171" i="10"/>
  <c r="F170" i="4"/>
  <c r="C178" i="12"/>
  <c r="C187" i="15"/>
  <c r="C185" i="13"/>
  <c r="F172" i="19"/>
  <c r="C196" i="18"/>
  <c r="E172" i="2" l="1"/>
  <c r="D172" i="2"/>
  <c r="F173" i="19"/>
  <c r="F177" i="9"/>
  <c r="F171" i="10"/>
  <c r="D172" i="4"/>
  <c r="E172" i="4"/>
  <c r="D187" i="16"/>
  <c r="C188" i="16" s="1"/>
  <c r="E187" i="16"/>
  <c r="C172" i="10"/>
  <c r="C178" i="9"/>
  <c r="D196" i="18"/>
  <c r="C197" i="18" s="1"/>
  <c r="E196" i="18"/>
  <c r="D187" i="15"/>
  <c r="C188" i="15" s="1"/>
  <c r="E187" i="15"/>
  <c r="D174" i="19"/>
  <c r="E174" i="19"/>
  <c r="D185" i="13"/>
  <c r="E185" i="13"/>
  <c r="D178" i="12"/>
  <c r="C179" i="12" s="1"/>
  <c r="E178" i="12"/>
  <c r="F171" i="4"/>
  <c r="C173" i="2" l="1"/>
  <c r="F172" i="2"/>
  <c r="D197" i="18"/>
  <c r="E197" i="18"/>
  <c r="E188" i="16"/>
  <c r="D188" i="16"/>
  <c r="F188" i="16" s="1"/>
  <c r="D188" i="15"/>
  <c r="E188" i="15"/>
  <c r="F174" i="19"/>
  <c r="D172" i="10"/>
  <c r="C173" i="10" s="1"/>
  <c r="E172" i="10"/>
  <c r="E179" i="12"/>
  <c r="D179" i="12"/>
  <c r="F178" i="12"/>
  <c r="F187" i="15"/>
  <c r="F187" i="16"/>
  <c r="D178" i="9"/>
  <c r="E178" i="9"/>
  <c r="F185" i="13"/>
  <c r="C186" i="13"/>
  <c r="F172" i="4"/>
  <c r="C175" i="19"/>
  <c r="F196" i="18"/>
  <c r="C173" i="4"/>
  <c r="D173" i="2" l="1"/>
  <c r="E173" i="2"/>
  <c r="F179" i="12"/>
  <c r="F197" i="18"/>
  <c r="D173" i="10"/>
  <c r="C174" i="10" s="1"/>
  <c r="E173" i="10"/>
  <c r="F188" i="15"/>
  <c r="D173" i="4"/>
  <c r="C174" i="4" s="1"/>
  <c r="E173" i="4"/>
  <c r="C189" i="16"/>
  <c r="D175" i="19"/>
  <c r="C176" i="19" s="1"/>
  <c r="E175" i="19"/>
  <c r="F178" i="9"/>
  <c r="C179" i="9"/>
  <c r="D186" i="13"/>
  <c r="E186" i="13"/>
  <c r="C198" i="18"/>
  <c r="C180" i="12"/>
  <c r="F172" i="10"/>
  <c r="C189" i="15"/>
  <c r="C174" i="2" l="1"/>
  <c r="F173" i="2"/>
  <c r="F186" i="13"/>
  <c r="D176" i="19"/>
  <c r="C177" i="19" s="1"/>
  <c r="E176" i="19"/>
  <c r="D174" i="4"/>
  <c r="E174" i="4"/>
  <c r="D174" i="10"/>
  <c r="E174" i="10"/>
  <c r="F173" i="4"/>
  <c r="C187" i="13"/>
  <c r="D189" i="16"/>
  <c r="C190" i="16" s="1"/>
  <c r="E189" i="16"/>
  <c r="D179" i="9"/>
  <c r="E179" i="9"/>
  <c r="D189" i="15"/>
  <c r="E189" i="15"/>
  <c r="D180" i="12"/>
  <c r="E180" i="12"/>
  <c r="D198" i="18"/>
  <c r="C199" i="18" s="1"/>
  <c r="E198" i="18"/>
  <c r="F175" i="19"/>
  <c r="F173" i="10"/>
  <c r="D174" i="2" l="1"/>
  <c r="C175" i="2" s="1"/>
  <c r="E174" i="2"/>
  <c r="F189" i="15"/>
  <c r="C190" i="15"/>
  <c r="D190" i="15" s="1"/>
  <c r="C191" i="15" s="1"/>
  <c r="F180" i="12"/>
  <c r="F174" i="10"/>
  <c r="F174" i="4"/>
  <c r="D177" i="19"/>
  <c r="F177" i="19" s="1"/>
  <c r="E177" i="19"/>
  <c r="F179" i="9"/>
  <c r="C175" i="10"/>
  <c r="E190" i="16"/>
  <c r="D190" i="16"/>
  <c r="F190" i="16" s="1"/>
  <c r="E190" i="15"/>
  <c r="F189" i="16"/>
  <c r="C175" i="4"/>
  <c r="F198" i="18"/>
  <c r="D187" i="13"/>
  <c r="E187" i="13"/>
  <c r="C181" i="12"/>
  <c r="D199" i="18"/>
  <c r="E199" i="18"/>
  <c r="C180" i="9"/>
  <c r="F176" i="19"/>
  <c r="E175" i="2" l="1"/>
  <c r="D175" i="2"/>
  <c r="F174" i="2"/>
  <c r="D191" i="15"/>
  <c r="C192" i="15" s="1"/>
  <c r="E191" i="15"/>
  <c r="F199" i="18"/>
  <c r="D175" i="4"/>
  <c r="C176" i="4" s="1"/>
  <c r="E175" i="4"/>
  <c r="D175" i="10"/>
  <c r="E175" i="10"/>
  <c r="E181" i="12"/>
  <c r="D181" i="12"/>
  <c r="C178" i="19"/>
  <c r="F187" i="13"/>
  <c r="D180" i="9"/>
  <c r="E180" i="9"/>
  <c r="C188" i="13"/>
  <c r="C191" i="16"/>
  <c r="F190" i="15"/>
  <c r="C200" i="18"/>
  <c r="C176" i="2" l="1"/>
  <c r="F175" i="2"/>
  <c r="F181" i="12"/>
  <c r="F175" i="10"/>
  <c r="D176" i="4"/>
  <c r="E176" i="4"/>
  <c r="D192" i="15"/>
  <c r="C193" i="15" s="1"/>
  <c r="E192" i="15"/>
  <c r="D178" i="19"/>
  <c r="E178" i="19"/>
  <c r="E188" i="13"/>
  <c r="D188" i="13"/>
  <c r="F188" i="13" s="1"/>
  <c r="F175" i="4"/>
  <c r="D191" i="16"/>
  <c r="E191" i="16"/>
  <c r="F180" i="9"/>
  <c r="C182" i="12"/>
  <c r="C181" i="9"/>
  <c r="C176" i="10"/>
  <c r="D200" i="18"/>
  <c r="C201" i="18" s="1"/>
  <c r="E200" i="18"/>
  <c r="F191" i="15"/>
  <c r="D176" i="2" l="1"/>
  <c r="E176" i="2"/>
  <c r="D193" i="15"/>
  <c r="C194" i="15" s="1"/>
  <c r="E193" i="15"/>
  <c r="F178" i="19"/>
  <c r="F200" i="18"/>
  <c r="F191" i="16"/>
  <c r="F192" i="15"/>
  <c r="D176" i="10"/>
  <c r="C177" i="10" s="1"/>
  <c r="E176" i="10"/>
  <c r="D181" i="9"/>
  <c r="C182" i="9" s="1"/>
  <c r="E181" i="9"/>
  <c r="D201" i="18"/>
  <c r="C202" i="18" s="1"/>
  <c r="E201" i="18"/>
  <c r="C189" i="13"/>
  <c r="D182" i="12"/>
  <c r="E182" i="12"/>
  <c r="F176" i="4"/>
  <c r="C192" i="16"/>
  <c r="C179" i="19"/>
  <c r="C177" i="4"/>
  <c r="C177" i="2" l="1"/>
  <c r="F176" i="2"/>
  <c r="F182" i="12"/>
  <c r="D194" i="15"/>
  <c r="E194" i="15"/>
  <c r="D177" i="10"/>
  <c r="C178" i="10" s="1"/>
  <c r="E177" i="10"/>
  <c r="F201" i="18"/>
  <c r="D182" i="9"/>
  <c r="E182" i="9"/>
  <c r="C183" i="12"/>
  <c r="F181" i="9"/>
  <c r="D202" i="18"/>
  <c r="E202" i="18"/>
  <c r="D177" i="4"/>
  <c r="E177" i="4"/>
  <c r="D179" i="19"/>
  <c r="E179" i="19"/>
  <c r="E192" i="16"/>
  <c r="D192" i="16"/>
  <c r="D189" i="13"/>
  <c r="E189" i="13"/>
  <c r="F176" i="10"/>
  <c r="F193" i="15"/>
  <c r="D177" i="2" l="1"/>
  <c r="C178" i="2" s="1"/>
  <c r="E177" i="2"/>
  <c r="F179" i="19"/>
  <c r="F194" i="15"/>
  <c r="F182" i="9"/>
  <c r="F177" i="4"/>
  <c r="D178" i="10"/>
  <c r="E178" i="10"/>
  <c r="F202" i="18"/>
  <c r="C180" i="19"/>
  <c r="E183" i="12"/>
  <c r="D183" i="12"/>
  <c r="F189" i="13"/>
  <c r="C178" i="4"/>
  <c r="F177" i="10"/>
  <c r="C190" i="13"/>
  <c r="C195" i="15"/>
  <c r="F192" i="16"/>
  <c r="C193" i="16"/>
  <c r="C203" i="18"/>
  <c r="C183" i="9"/>
  <c r="E178" i="2" l="1"/>
  <c r="D178" i="2"/>
  <c r="F177" i="2"/>
  <c r="F183" i="12"/>
  <c r="D190" i="13"/>
  <c r="E190" i="13"/>
  <c r="D180" i="19"/>
  <c r="E180" i="19"/>
  <c r="D195" i="15"/>
  <c r="C196" i="15" s="1"/>
  <c r="E195" i="15"/>
  <c r="D183" i="9"/>
  <c r="C184" i="9" s="1"/>
  <c r="E183" i="9"/>
  <c r="C184" i="12"/>
  <c r="E203" i="18"/>
  <c r="D203" i="18"/>
  <c r="F178" i="10"/>
  <c r="D193" i="16"/>
  <c r="C194" i="16" s="1"/>
  <c r="E193" i="16"/>
  <c r="D178" i="4"/>
  <c r="E178" i="4"/>
  <c r="C179" i="10"/>
  <c r="F203" i="18" l="1"/>
  <c r="C179" i="2"/>
  <c r="F178" i="2"/>
  <c r="E194" i="16"/>
  <c r="D194" i="16"/>
  <c r="F194" i="16" s="1"/>
  <c r="F180" i="19"/>
  <c r="D184" i="9"/>
  <c r="C185" i="9" s="1"/>
  <c r="E184" i="9"/>
  <c r="F190" i="13"/>
  <c r="D184" i="12"/>
  <c r="E184" i="12"/>
  <c r="F183" i="9"/>
  <c r="D179" i="10"/>
  <c r="E179" i="10"/>
  <c r="D196" i="15"/>
  <c r="C197" i="15" s="1"/>
  <c r="E196" i="15"/>
  <c r="C191" i="13"/>
  <c r="F193" i="16"/>
  <c r="F178" i="4"/>
  <c r="C204" i="18"/>
  <c r="F195" i="15"/>
  <c r="C179" i="4"/>
  <c r="C181" i="19"/>
  <c r="D179" i="2" l="1"/>
  <c r="E179" i="2"/>
  <c r="F184" i="12"/>
  <c r="F184" i="9"/>
  <c r="F179" i="10"/>
  <c r="D197" i="15"/>
  <c r="C198" i="15" s="1"/>
  <c r="E197" i="15"/>
  <c r="D185" i="9"/>
  <c r="E185" i="9"/>
  <c r="D191" i="13"/>
  <c r="E191" i="13"/>
  <c r="C185" i="12"/>
  <c r="D179" i="4"/>
  <c r="C180" i="4" s="1"/>
  <c r="E179" i="4"/>
  <c r="D181" i="19"/>
  <c r="E181" i="19"/>
  <c r="F196" i="15"/>
  <c r="C180" i="10"/>
  <c r="C195" i="16"/>
  <c r="E204" i="18"/>
  <c r="D204" i="18"/>
  <c r="F204" i="18" s="1"/>
  <c r="C180" i="2" l="1"/>
  <c r="F179" i="2"/>
  <c r="F191" i="13"/>
  <c r="F185" i="9"/>
  <c r="D180" i="4"/>
  <c r="E180" i="4"/>
  <c r="F181" i="19"/>
  <c r="C192" i="13"/>
  <c r="C186" i="9"/>
  <c r="C205" i="18"/>
  <c r="F179" i="4"/>
  <c r="D180" i="10"/>
  <c r="E180" i="10"/>
  <c r="D198" i="15"/>
  <c r="E198" i="15"/>
  <c r="D195" i="16"/>
  <c r="C196" i="16" s="1"/>
  <c r="E195" i="16"/>
  <c r="E185" i="12"/>
  <c r="D185" i="12"/>
  <c r="C182" i="19"/>
  <c r="F197" i="15"/>
  <c r="F185" i="12" l="1"/>
  <c r="D180" i="2"/>
  <c r="E180" i="2"/>
  <c r="F198" i="15"/>
  <c r="E205" i="18"/>
  <c r="D205" i="18"/>
  <c r="D186" i="9"/>
  <c r="E186" i="9"/>
  <c r="D192" i="13"/>
  <c r="E192" i="13"/>
  <c r="E196" i="16"/>
  <c r="D196" i="16"/>
  <c r="F196" i="16" s="1"/>
  <c r="C186" i="12"/>
  <c r="F195" i="16"/>
  <c r="F180" i="4"/>
  <c r="D182" i="19"/>
  <c r="F182" i="19" s="1"/>
  <c r="E182" i="19"/>
  <c r="F180" i="10"/>
  <c r="C199" i="15"/>
  <c r="C181" i="10"/>
  <c r="C181" i="4"/>
  <c r="C181" i="2" l="1"/>
  <c r="F180" i="2"/>
  <c r="F205" i="18"/>
  <c r="F186" i="9"/>
  <c r="C187" i="9"/>
  <c r="D187" i="9" s="1"/>
  <c r="C188" i="9" s="1"/>
  <c r="C206" i="18"/>
  <c r="C183" i="19"/>
  <c r="C197" i="16"/>
  <c r="F192" i="13"/>
  <c r="D181" i="4"/>
  <c r="E181" i="4"/>
  <c r="C193" i="13"/>
  <c r="D181" i="10"/>
  <c r="E181" i="10"/>
  <c r="D186" i="12"/>
  <c r="E186" i="12"/>
  <c r="D199" i="15"/>
  <c r="C200" i="15" s="1"/>
  <c r="E199" i="15"/>
  <c r="E187" i="9" l="1"/>
  <c r="F181" i="4"/>
  <c r="D181" i="2"/>
  <c r="E181" i="2"/>
  <c r="F181" i="10"/>
  <c r="D200" i="15"/>
  <c r="C201" i="15" s="1"/>
  <c r="E200" i="15"/>
  <c r="F186" i="12"/>
  <c r="C182" i="10"/>
  <c r="D197" i="16"/>
  <c r="C198" i="16" s="1"/>
  <c r="E197" i="16"/>
  <c r="D183" i="19"/>
  <c r="E183" i="19"/>
  <c r="D188" i="9"/>
  <c r="E188" i="9"/>
  <c r="E206" i="18"/>
  <c r="D206" i="18"/>
  <c r="C207" i="18" s="1"/>
  <c r="D193" i="13"/>
  <c r="E193" i="13"/>
  <c r="F187" i="9"/>
  <c r="C182" i="4"/>
  <c r="F199" i="15"/>
  <c r="C187" i="12"/>
  <c r="C182" i="2" l="1"/>
  <c r="F181" i="2"/>
  <c r="F183" i="19"/>
  <c r="F193" i="13"/>
  <c r="F188" i="9"/>
  <c r="E198" i="16"/>
  <c r="D198" i="16"/>
  <c r="F198" i="16" s="1"/>
  <c r="D201" i="15"/>
  <c r="C202" i="15" s="1"/>
  <c r="E201" i="15"/>
  <c r="D182" i="10"/>
  <c r="E182" i="10"/>
  <c r="C194" i="13"/>
  <c r="C189" i="9"/>
  <c r="C184" i="19"/>
  <c r="E207" i="18"/>
  <c r="D207" i="18"/>
  <c r="E187" i="12"/>
  <c r="D187" i="12"/>
  <c r="F206" i="18"/>
  <c r="D182" i="4"/>
  <c r="C183" i="4" s="1"/>
  <c r="E182" i="4"/>
  <c r="F197" i="16"/>
  <c r="F200" i="15"/>
  <c r="F207" i="18" l="1"/>
  <c r="E182" i="2"/>
  <c r="D182" i="2"/>
  <c r="F182" i="10"/>
  <c r="D183" i="4"/>
  <c r="E183" i="4"/>
  <c r="D202" i="15"/>
  <c r="C203" i="15" s="1"/>
  <c r="E202" i="15"/>
  <c r="C183" i="10"/>
  <c r="C208" i="18"/>
  <c r="F201" i="15"/>
  <c r="D184" i="19"/>
  <c r="E184" i="19"/>
  <c r="F182" i="4"/>
  <c r="F187" i="12"/>
  <c r="D189" i="9"/>
  <c r="E189" i="9"/>
  <c r="C188" i="12"/>
  <c r="D194" i="13"/>
  <c r="C195" i="13" s="1"/>
  <c r="E194" i="13"/>
  <c r="C199" i="16"/>
  <c r="C183" i="2" l="1"/>
  <c r="F182" i="2"/>
  <c r="F184" i="19"/>
  <c r="C185" i="19"/>
  <c r="F189" i="9"/>
  <c r="F183" i="4"/>
  <c r="E203" i="15"/>
  <c r="D203" i="15"/>
  <c r="D195" i="13"/>
  <c r="E195" i="13"/>
  <c r="D183" i="10"/>
  <c r="E183" i="10"/>
  <c r="C190" i="9"/>
  <c r="F202" i="15"/>
  <c r="E208" i="18"/>
  <c r="D208" i="18"/>
  <c r="C184" i="4"/>
  <c r="D188" i="12"/>
  <c r="C189" i="12" s="1"/>
  <c r="E188" i="12"/>
  <c r="D185" i="19"/>
  <c r="E185" i="19"/>
  <c r="F194" i="13"/>
  <c r="D199" i="16"/>
  <c r="C200" i="16" s="1"/>
  <c r="E199" i="16"/>
  <c r="F203" i="15" l="1"/>
  <c r="F208" i="18"/>
  <c r="E183" i="2"/>
  <c r="D183" i="2"/>
  <c r="F195" i="13"/>
  <c r="E189" i="12"/>
  <c r="D189" i="12"/>
  <c r="F185" i="19"/>
  <c r="C209" i="18"/>
  <c r="F183" i="10"/>
  <c r="D184" i="4"/>
  <c r="E184" i="4"/>
  <c r="C196" i="13"/>
  <c r="E200" i="16"/>
  <c r="D200" i="16"/>
  <c r="F199" i="16"/>
  <c r="D190" i="9"/>
  <c r="E190" i="9"/>
  <c r="F188" i="12"/>
  <c r="C204" i="15"/>
  <c r="C186" i="19"/>
  <c r="C184" i="10"/>
  <c r="F184" i="4" l="1"/>
  <c r="C184" i="2"/>
  <c r="F183" i="2"/>
  <c r="F189" i="12"/>
  <c r="F200" i="16"/>
  <c r="F190" i="9"/>
  <c r="C185" i="4"/>
  <c r="D184" i="10"/>
  <c r="E184" i="10"/>
  <c r="E209" i="18"/>
  <c r="D209" i="18"/>
  <c r="D204" i="15"/>
  <c r="C205" i="15" s="1"/>
  <c r="E204" i="15"/>
  <c r="C201" i="16"/>
  <c r="C191" i="9"/>
  <c r="D186" i="19"/>
  <c r="E186" i="19"/>
  <c r="D196" i="13"/>
  <c r="E196" i="13"/>
  <c r="C190" i="12"/>
  <c r="D184" i="2" l="1"/>
  <c r="C185" i="2" s="1"/>
  <c r="E184" i="2"/>
  <c r="F186" i="19"/>
  <c r="F184" i="10"/>
  <c r="E205" i="15"/>
  <c r="D205" i="15"/>
  <c r="C185" i="10"/>
  <c r="F196" i="13"/>
  <c r="D185" i="4"/>
  <c r="E185" i="4"/>
  <c r="D201" i="16"/>
  <c r="E201" i="16"/>
  <c r="C202" i="16"/>
  <c r="C197" i="13"/>
  <c r="F204" i="15"/>
  <c r="D190" i="12"/>
  <c r="E190" i="12"/>
  <c r="C187" i="19"/>
  <c r="F209" i="18"/>
  <c r="D191" i="9"/>
  <c r="C192" i="9" s="1"/>
  <c r="E191" i="9"/>
  <c r="C210" i="18"/>
  <c r="F205" i="15" l="1"/>
  <c r="E185" i="2"/>
  <c r="D185" i="2"/>
  <c r="F184" i="2"/>
  <c r="F201" i="16"/>
  <c r="F190" i="12"/>
  <c r="D192" i="9"/>
  <c r="E192" i="9"/>
  <c r="F185" i="4"/>
  <c r="D197" i="13"/>
  <c r="C198" i="13" s="1"/>
  <c r="E197" i="13"/>
  <c r="D185" i="10"/>
  <c r="E185" i="10"/>
  <c r="E210" i="18"/>
  <c r="D210" i="18"/>
  <c r="C211" i="18" s="1"/>
  <c r="F191" i="9"/>
  <c r="D187" i="19"/>
  <c r="E187" i="19"/>
  <c r="C206" i="15"/>
  <c r="E202" i="16"/>
  <c r="D202" i="16"/>
  <c r="F202" i="16" s="1"/>
  <c r="C191" i="12"/>
  <c r="C186" i="4"/>
  <c r="F185" i="2" l="1"/>
  <c r="C186" i="2"/>
  <c r="F197" i="13"/>
  <c r="F185" i="10"/>
  <c r="F192" i="9"/>
  <c r="D198" i="13"/>
  <c r="E198" i="13"/>
  <c r="F210" i="18"/>
  <c r="F187" i="19"/>
  <c r="E211" i="18"/>
  <c r="D211" i="18"/>
  <c r="C203" i="16"/>
  <c r="D186" i="4"/>
  <c r="E186" i="4"/>
  <c r="D206" i="15"/>
  <c r="E206" i="15"/>
  <c r="C186" i="10"/>
  <c r="E191" i="12"/>
  <c r="D191" i="12"/>
  <c r="C188" i="19"/>
  <c r="C193" i="9"/>
  <c r="F191" i="12" l="1"/>
  <c r="F206" i="15"/>
  <c r="F211" i="18"/>
  <c r="D186" i="2"/>
  <c r="C187" i="2" s="1"/>
  <c r="E186" i="2"/>
  <c r="C207" i="15"/>
  <c r="D207" i="15" s="1"/>
  <c r="F186" i="4"/>
  <c r="C192" i="12"/>
  <c r="C187" i="4"/>
  <c r="D186" i="10"/>
  <c r="E186" i="10"/>
  <c r="D203" i="16"/>
  <c r="E203" i="16"/>
  <c r="D188" i="19"/>
  <c r="C189" i="19" s="1"/>
  <c r="E188" i="19"/>
  <c r="E207" i="15"/>
  <c r="C212" i="18"/>
  <c r="F198" i="13"/>
  <c r="D193" i="9"/>
  <c r="C194" i="9" s="1"/>
  <c r="E193" i="9"/>
  <c r="C199" i="13"/>
  <c r="D187" i="2" l="1"/>
  <c r="C188" i="2" s="1"/>
  <c r="E187" i="2"/>
  <c r="F186" i="2"/>
  <c r="F207" i="15"/>
  <c r="F203" i="16"/>
  <c r="C208" i="15"/>
  <c r="E208" i="15" s="1"/>
  <c r="F186" i="10"/>
  <c r="F188" i="19"/>
  <c r="E187" i="4"/>
  <c r="D187" i="4"/>
  <c r="D189" i="19"/>
  <c r="C190" i="19" s="1"/>
  <c r="E189" i="19"/>
  <c r="C187" i="10"/>
  <c r="D192" i="12"/>
  <c r="C193" i="12" s="1"/>
  <c r="E192" i="12"/>
  <c r="D194" i="9"/>
  <c r="C195" i="9" s="1"/>
  <c r="E194" i="9"/>
  <c r="F193" i="9"/>
  <c r="E212" i="18"/>
  <c r="D212" i="18"/>
  <c r="C204" i="16"/>
  <c r="D199" i="13"/>
  <c r="E199" i="13"/>
  <c r="D208" i="15" l="1"/>
  <c r="F187" i="4"/>
  <c r="D188" i="2"/>
  <c r="E188" i="2"/>
  <c r="F187" i="2"/>
  <c r="F212" i="18"/>
  <c r="C213" i="18"/>
  <c r="E213" i="18" s="1"/>
  <c r="F199" i="13"/>
  <c r="D195" i="9"/>
  <c r="C196" i="9" s="1"/>
  <c r="E195" i="9"/>
  <c r="E193" i="12"/>
  <c r="D193" i="12"/>
  <c r="F189" i="19"/>
  <c r="D187" i="10"/>
  <c r="C188" i="10" s="1"/>
  <c r="E187" i="10"/>
  <c r="F208" i="15"/>
  <c r="F194" i="9"/>
  <c r="C200" i="13"/>
  <c r="E204" i="16"/>
  <c r="D204" i="16"/>
  <c r="F204" i="16" s="1"/>
  <c r="C188" i="4"/>
  <c r="D190" i="19"/>
  <c r="E190" i="19"/>
  <c r="C209" i="15"/>
  <c r="F192" i="12"/>
  <c r="F193" i="12" l="1"/>
  <c r="D213" i="18"/>
  <c r="C214" i="18" s="1"/>
  <c r="D214" i="18" s="1"/>
  <c r="C215" i="18" s="1"/>
  <c r="C189" i="2"/>
  <c r="F188" i="2"/>
  <c r="F190" i="19"/>
  <c r="D188" i="10"/>
  <c r="E188" i="10"/>
  <c r="D196" i="9"/>
  <c r="E196" i="9"/>
  <c r="D188" i="4"/>
  <c r="E188" i="4"/>
  <c r="C194" i="12"/>
  <c r="E214" i="18"/>
  <c r="E209" i="15"/>
  <c r="D209" i="15"/>
  <c r="C191" i="19"/>
  <c r="F187" i="10"/>
  <c r="C205" i="16"/>
  <c r="D200" i="13"/>
  <c r="C201" i="13" s="1"/>
  <c r="E200" i="13"/>
  <c r="F195" i="9"/>
  <c r="F213" i="18" l="1"/>
  <c r="D189" i="2"/>
  <c r="E189" i="2"/>
  <c r="F209" i="15"/>
  <c r="F188" i="4"/>
  <c r="D201" i="13"/>
  <c r="E201" i="13"/>
  <c r="C189" i="4"/>
  <c r="F196" i="9"/>
  <c r="D215" i="18"/>
  <c r="C216" i="18" s="1"/>
  <c r="E215" i="18"/>
  <c r="F214" i="18"/>
  <c r="C197" i="9"/>
  <c r="D194" i="12"/>
  <c r="C195" i="12" s="1"/>
  <c r="E194" i="12"/>
  <c r="D191" i="19"/>
  <c r="E191" i="19"/>
  <c r="F188" i="10"/>
  <c r="F200" i="13"/>
  <c r="D205" i="16"/>
  <c r="C206" i="16" s="1"/>
  <c r="E205" i="16"/>
  <c r="C210" i="15"/>
  <c r="C189" i="10"/>
  <c r="C190" i="2" l="1"/>
  <c r="F189" i="2"/>
  <c r="F191" i="19"/>
  <c r="F201" i="13"/>
  <c r="F215" i="18"/>
  <c r="E195" i="12"/>
  <c r="D195" i="12"/>
  <c r="E189" i="4"/>
  <c r="D189" i="4"/>
  <c r="F205" i="16"/>
  <c r="C192" i="19"/>
  <c r="F194" i="12"/>
  <c r="C202" i="13"/>
  <c r="D189" i="10"/>
  <c r="C190" i="10" s="1"/>
  <c r="E189" i="10"/>
  <c r="D197" i="9"/>
  <c r="E197" i="9"/>
  <c r="E206" i="16"/>
  <c r="D206" i="16"/>
  <c r="D216" i="18"/>
  <c r="E216" i="18"/>
  <c r="E210" i="15"/>
  <c r="D210" i="15"/>
  <c r="F210" i="15" l="1"/>
  <c r="F195" i="12"/>
  <c r="F189" i="4"/>
  <c r="D190" i="2"/>
  <c r="E190" i="2"/>
  <c r="F216" i="18"/>
  <c r="F206" i="16"/>
  <c r="F197" i="9"/>
  <c r="D190" i="10"/>
  <c r="E190" i="10"/>
  <c r="C190" i="4"/>
  <c r="C211" i="15"/>
  <c r="C207" i="16"/>
  <c r="D202" i="13"/>
  <c r="E202" i="13"/>
  <c r="C196" i="12"/>
  <c r="F189" i="10"/>
  <c r="C217" i="18"/>
  <c r="C198" i="9"/>
  <c r="D192" i="19"/>
  <c r="E192" i="19"/>
  <c r="C191" i="2" l="1"/>
  <c r="F190" i="2"/>
  <c r="F202" i="13"/>
  <c r="C203" i="13"/>
  <c r="F192" i="19"/>
  <c r="D207" i="16"/>
  <c r="E207" i="16"/>
  <c r="E211" i="15"/>
  <c r="D211" i="15"/>
  <c r="D198" i="9"/>
  <c r="E198" i="9"/>
  <c r="D217" i="18"/>
  <c r="E217" i="18"/>
  <c r="D190" i="4"/>
  <c r="E190" i="4"/>
  <c r="C193" i="19"/>
  <c r="D196" i="12"/>
  <c r="C197" i="12" s="1"/>
  <c r="E196" i="12"/>
  <c r="F190" i="10"/>
  <c r="C191" i="10"/>
  <c r="D191" i="2" l="1"/>
  <c r="E191" i="2"/>
  <c r="F207" i="16"/>
  <c r="F211" i="15"/>
  <c r="E197" i="12"/>
  <c r="D197" i="12"/>
  <c r="C208" i="16"/>
  <c r="F198" i="9"/>
  <c r="F196" i="12"/>
  <c r="C199" i="9"/>
  <c r="D203" i="13"/>
  <c r="E203" i="13"/>
  <c r="D191" i="10"/>
  <c r="C192" i="10" s="1"/>
  <c r="E191" i="10"/>
  <c r="F190" i="4"/>
  <c r="C212" i="15"/>
  <c r="F217" i="18"/>
  <c r="D193" i="19"/>
  <c r="E193" i="19"/>
  <c r="C191" i="4"/>
  <c r="C218" i="18"/>
  <c r="C192" i="2" l="1"/>
  <c r="F191" i="2"/>
  <c r="F193" i="19"/>
  <c r="F203" i="13"/>
  <c r="F197" i="12"/>
  <c r="D192" i="10"/>
  <c r="E192" i="10"/>
  <c r="E191" i="4"/>
  <c r="D191" i="4"/>
  <c r="E212" i="15"/>
  <c r="D212" i="15"/>
  <c r="D199" i="9"/>
  <c r="C200" i="9" s="1"/>
  <c r="E199" i="9"/>
  <c r="D218" i="18"/>
  <c r="C219" i="18" s="1"/>
  <c r="E218" i="18"/>
  <c r="C194" i="19"/>
  <c r="E208" i="16"/>
  <c r="D208" i="16"/>
  <c r="F191" i="10"/>
  <c r="C204" i="13"/>
  <c r="C198" i="12"/>
  <c r="F191" i="4" l="1"/>
  <c r="D192" i="2"/>
  <c r="C193" i="2" s="1"/>
  <c r="E192" i="2"/>
  <c r="F208" i="16"/>
  <c r="F212" i="15"/>
  <c r="D194" i="19"/>
  <c r="C195" i="19" s="1"/>
  <c r="E194" i="19"/>
  <c r="D198" i="12"/>
  <c r="C199" i="12" s="1"/>
  <c r="E198" i="12"/>
  <c r="F218" i="18"/>
  <c r="C192" i="4"/>
  <c r="D219" i="18"/>
  <c r="C220" i="18" s="1"/>
  <c r="E219" i="18"/>
  <c r="C209" i="16"/>
  <c r="F192" i="10"/>
  <c r="D204" i="13"/>
  <c r="E204" i="13"/>
  <c r="D200" i="9"/>
  <c r="E200" i="9"/>
  <c r="F199" i="9"/>
  <c r="C213" i="15"/>
  <c r="C193" i="10"/>
  <c r="D193" i="2" l="1"/>
  <c r="C194" i="2" s="1"/>
  <c r="E193" i="2"/>
  <c r="F192" i="2"/>
  <c r="F200" i="9"/>
  <c r="E199" i="12"/>
  <c r="D199" i="12"/>
  <c r="D220" i="18"/>
  <c r="C221" i="18" s="1"/>
  <c r="E220" i="18"/>
  <c r="D209" i="16"/>
  <c r="F209" i="16" s="1"/>
  <c r="E209" i="16"/>
  <c r="F198" i="12"/>
  <c r="D192" i="4"/>
  <c r="E192" i="4"/>
  <c r="D195" i="19"/>
  <c r="E195" i="19"/>
  <c r="C201" i="9"/>
  <c r="F204" i="13"/>
  <c r="D213" i="15"/>
  <c r="C214" i="15" s="1"/>
  <c r="E213" i="15"/>
  <c r="F219" i="18"/>
  <c r="D193" i="10"/>
  <c r="E193" i="10"/>
  <c r="C205" i="13"/>
  <c r="F194" i="19"/>
  <c r="F193" i="2" l="1"/>
  <c r="D194" i="2"/>
  <c r="C195" i="2" s="1"/>
  <c r="E194" i="2"/>
  <c r="F199" i="12"/>
  <c r="F193" i="10"/>
  <c r="D221" i="18"/>
  <c r="C222" i="18" s="1"/>
  <c r="E221" i="18"/>
  <c r="F195" i="19"/>
  <c r="F192" i="4"/>
  <c r="F220" i="18"/>
  <c r="F213" i="15"/>
  <c r="D214" i="15"/>
  <c r="E214" i="15"/>
  <c r="C193" i="4"/>
  <c r="D205" i="13"/>
  <c r="E205" i="13"/>
  <c r="C194" i="10"/>
  <c r="D201" i="9"/>
  <c r="E201" i="9"/>
  <c r="C210" i="16"/>
  <c r="C200" i="12"/>
  <c r="C196" i="19"/>
  <c r="E195" i="2" l="1"/>
  <c r="D195" i="2"/>
  <c r="F194" i="2"/>
  <c r="F201" i="9"/>
  <c r="F214" i="15"/>
  <c r="E210" i="16"/>
  <c r="D210" i="16"/>
  <c r="F210" i="16" s="1"/>
  <c r="E193" i="4"/>
  <c r="D193" i="4"/>
  <c r="F205" i="13"/>
  <c r="C202" i="9"/>
  <c r="D200" i="12"/>
  <c r="C201" i="12" s="1"/>
  <c r="E200" i="12"/>
  <c r="D194" i="10"/>
  <c r="E194" i="10"/>
  <c r="C215" i="15"/>
  <c r="D222" i="18"/>
  <c r="C223" i="18" s="1"/>
  <c r="E222" i="18"/>
  <c r="D196" i="19"/>
  <c r="E196" i="19"/>
  <c r="C206" i="13"/>
  <c r="F221" i="18"/>
  <c r="F193" i="4" l="1"/>
  <c r="C196" i="2"/>
  <c r="F195" i="2"/>
  <c r="F196" i="19"/>
  <c r="F194" i="10"/>
  <c r="D202" i="9"/>
  <c r="E202" i="9"/>
  <c r="C195" i="10"/>
  <c r="C194" i="4"/>
  <c r="C197" i="19"/>
  <c r="F200" i="12"/>
  <c r="C211" i="16"/>
  <c r="D215" i="15"/>
  <c r="C216" i="15" s="1"/>
  <c r="E215" i="15"/>
  <c r="D206" i="13"/>
  <c r="E206" i="13"/>
  <c r="E201" i="12"/>
  <c r="D201" i="12"/>
  <c r="C202" i="12" s="1"/>
  <c r="D223" i="18"/>
  <c r="E223" i="18"/>
  <c r="F222" i="18"/>
  <c r="E196" i="2" l="1"/>
  <c r="D196" i="2"/>
  <c r="F223" i="18"/>
  <c r="D197" i="19"/>
  <c r="C198" i="19" s="1"/>
  <c r="E197" i="19"/>
  <c r="F206" i="13"/>
  <c r="D194" i="4"/>
  <c r="C195" i="4" s="1"/>
  <c r="E194" i="4"/>
  <c r="C224" i="18"/>
  <c r="C207" i="13"/>
  <c r="D195" i="10"/>
  <c r="C196" i="10" s="1"/>
  <c r="E195" i="10"/>
  <c r="D211" i="16"/>
  <c r="E211" i="16"/>
  <c r="D216" i="15"/>
  <c r="C217" i="15" s="1"/>
  <c r="E216" i="15"/>
  <c r="F202" i="9"/>
  <c r="D202" i="12"/>
  <c r="E202" i="12"/>
  <c r="F201" i="12"/>
  <c r="F215" i="15"/>
  <c r="C203" i="9"/>
  <c r="C197" i="2" l="1"/>
  <c r="F196" i="2"/>
  <c r="F211" i="16"/>
  <c r="F202" i="12"/>
  <c r="F194" i="4"/>
  <c r="D198" i="19"/>
  <c r="E198" i="19"/>
  <c r="D217" i="15"/>
  <c r="C218" i="15" s="1"/>
  <c r="E217" i="15"/>
  <c r="D196" i="10"/>
  <c r="E196" i="10"/>
  <c r="F195" i="10"/>
  <c r="D203" i="9"/>
  <c r="C204" i="9" s="1"/>
  <c r="E203" i="9"/>
  <c r="D207" i="13"/>
  <c r="C208" i="13" s="1"/>
  <c r="E207" i="13"/>
  <c r="F197" i="19"/>
  <c r="E195" i="4"/>
  <c r="D195" i="4"/>
  <c r="F216" i="15"/>
  <c r="D224" i="18"/>
  <c r="C225" i="18" s="1"/>
  <c r="E224" i="18"/>
  <c r="C212" i="16"/>
  <c r="C203" i="12"/>
  <c r="D197" i="2" l="1"/>
  <c r="E197" i="2"/>
  <c r="F198" i="19"/>
  <c r="F196" i="10"/>
  <c r="F195" i="4"/>
  <c r="D225" i="18"/>
  <c r="E225" i="18"/>
  <c r="D218" i="15"/>
  <c r="C219" i="15" s="1"/>
  <c r="E218" i="15"/>
  <c r="C197" i="10"/>
  <c r="D208" i="13"/>
  <c r="C209" i="13" s="1"/>
  <c r="E208" i="13"/>
  <c r="F207" i="13"/>
  <c r="D204" i="9"/>
  <c r="E204" i="9"/>
  <c r="F217" i="15"/>
  <c r="E203" i="12"/>
  <c r="D203" i="12"/>
  <c r="C196" i="4"/>
  <c r="F203" i="9"/>
  <c r="C199" i="19"/>
  <c r="F224" i="18"/>
  <c r="E212" i="16"/>
  <c r="D212" i="16"/>
  <c r="C198" i="2" l="1"/>
  <c r="F197" i="2"/>
  <c r="F225" i="18"/>
  <c r="F208" i="13"/>
  <c r="F204" i="9"/>
  <c r="D219" i="15"/>
  <c r="E219" i="15"/>
  <c r="D197" i="10"/>
  <c r="C198" i="10" s="1"/>
  <c r="E197" i="10"/>
  <c r="D209" i="13"/>
  <c r="E209" i="13"/>
  <c r="D199" i="19"/>
  <c r="C200" i="19" s="1"/>
  <c r="E199" i="19"/>
  <c r="F218" i="15"/>
  <c r="F212" i="16"/>
  <c r="C205" i="9"/>
  <c r="C213" i="16"/>
  <c r="D196" i="4"/>
  <c r="E196" i="4"/>
  <c r="C226" i="18"/>
  <c r="F203" i="12"/>
  <c r="C204" i="12"/>
  <c r="E198" i="2" l="1"/>
  <c r="D198" i="2"/>
  <c r="C199" i="2" s="1"/>
  <c r="F219" i="15"/>
  <c r="F209" i="13"/>
  <c r="D198" i="10"/>
  <c r="E198" i="10"/>
  <c r="D204" i="12"/>
  <c r="C205" i="12" s="1"/>
  <c r="E204" i="12"/>
  <c r="F197" i="10"/>
  <c r="D226" i="18"/>
  <c r="E226" i="18"/>
  <c r="D200" i="19"/>
  <c r="C201" i="19" s="1"/>
  <c r="E200" i="19"/>
  <c r="F199" i="19"/>
  <c r="C220" i="15"/>
  <c r="F196" i="4"/>
  <c r="C197" i="4"/>
  <c r="C210" i="13"/>
  <c r="D205" i="9"/>
  <c r="C206" i="9" s="1"/>
  <c r="E205" i="9"/>
  <c r="D213" i="16"/>
  <c r="C214" i="16" s="1"/>
  <c r="E213" i="16"/>
  <c r="F198" i="2" l="1"/>
  <c r="D199" i="2"/>
  <c r="C200" i="2" s="1"/>
  <c r="E199" i="2"/>
  <c r="F226" i="18"/>
  <c r="F213" i="16"/>
  <c r="D206" i="9"/>
  <c r="E206" i="9"/>
  <c r="E205" i="12"/>
  <c r="D205" i="12"/>
  <c r="D210" i="13"/>
  <c r="C211" i="13" s="1"/>
  <c r="E210" i="13"/>
  <c r="D201" i="19"/>
  <c r="C202" i="19" s="1"/>
  <c r="E201" i="19"/>
  <c r="F204" i="12"/>
  <c r="E214" i="16"/>
  <c r="D214" i="16"/>
  <c r="F214" i="16" s="1"/>
  <c r="F200" i="19"/>
  <c r="E197" i="4"/>
  <c r="D197" i="4"/>
  <c r="D220" i="15"/>
  <c r="C221" i="15" s="1"/>
  <c r="E220" i="15"/>
  <c r="C227" i="18"/>
  <c r="F198" i="10"/>
  <c r="F205" i="9"/>
  <c r="C199" i="10"/>
  <c r="D200" i="2" l="1"/>
  <c r="E200" i="2"/>
  <c r="F205" i="12"/>
  <c r="F199" i="2"/>
  <c r="F197" i="4"/>
  <c r="D202" i="19"/>
  <c r="E202" i="19"/>
  <c r="D211" i="13"/>
  <c r="E211" i="13"/>
  <c r="D199" i="10"/>
  <c r="E199" i="10"/>
  <c r="C198" i="4"/>
  <c r="C206" i="12"/>
  <c r="D227" i="18"/>
  <c r="E227" i="18"/>
  <c r="D221" i="15"/>
  <c r="E221" i="15"/>
  <c r="C215" i="16"/>
  <c r="F201" i="19"/>
  <c r="F206" i="9"/>
  <c r="F220" i="15"/>
  <c r="F210" i="13"/>
  <c r="C207" i="9"/>
  <c r="C201" i="2" l="1"/>
  <c r="F200" i="2"/>
  <c r="F227" i="18"/>
  <c r="F202" i="19"/>
  <c r="F221" i="15"/>
  <c r="F211" i="13"/>
  <c r="F199" i="10"/>
  <c r="C228" i="18"/>
  <c r="C212" i="13"/>
  <c r="D207" i="9"/>
  <c r="C208" i="9" s="1"/>
  <c r="E207" i="9"/>
  <c r="D206" i="12"/>
  <c r="C207" i="12" s="1"/>
  <c r="E206" i="12"/>
  <c r="D215" i="16"/>
  <c r="C216" i="16" s="1"/>
  <c r="E215" i="16"/>
  <c r="D198" i="4"/>
  <c r="E198" i="4"/>
  <c r="C203" i="19"/>
  <c r="C222" i="15"/>
  <c r="C200" i="10"/>
  <c r="D201" i="2" l="1"/>
  <c r="E201" i="2"/>
  <c r="F198" i="4"/>
  <c r="D208" i="9"/>
  <c r="E208" i="9"/>
  <c r="F215" i="16"/>
  <c r="E216" i="16"/>
  <c r="D216" i="16"/>
  <c r="D200" i="10"/>
  <c r="E200" i="10"/>
  <c r="E207" i="12"/>
  <c r="D207" i="12"/>
  <c r="C208" i="12" s="1"/>
  <c r="F207" i="9"/>
  <c r="D222" i="15"/>
  <c r="E222" i="15"/>
  <c r="D203" i="19"/>
  <c r="C204" i="19" s="1"/>
  <c r="E203" i="19"/>
  <c r="D212" i="13"/>
  <c r="C213" i="13" s="1"/>
  <c r="E212" i="13"/>
  <c r="C199" i="4"/>
  <c r="F206" i="12"/>
  <c r="D228" i="18"/>
  <c r="E228" i="18"/>
  <c r="C202" i="2" l="1"/>
  <c r="F201" i="2"/>
  <c r="F228" i="18"/>
  <c r="F222" i="15"/>
  <c r="F216" i="16"/>
  <c r="F200" i="10"/>
  <c r="D204" i="19"/>
  <c r="E204" i="19"/>
  <c r="D208" i="12"/>
  <c r="C209" i="12" s="1"/>
  <c r="E208" i="12"/>
  <c r="C223" i="15"/>
  <c r="F203" i="19"/>
  <c r="E199" i="4"/>
  <c r="D199" i="4"/>
  <c r="C201" i="10"/>
  <c r="C229" i="18"/>
  <c r="F212" i="13"/>
  <c r="C217" i="16"/>
  <c r="F208" i="9"/>
  <c r="D213" i="13"/>
  <c r="E213" i="13"/>
  <c r="F207" i="12"/>
  <c r="C209" i="9"/>
  <c r="E202" i="2" l="1"/>
  <c r="D202" i="2"/>
  <c r="F204" i="19"/>
  <c r="F213" i="13"/>
  <c r="F199" i="4"/>
  <c r="E209" i="12"/>
  <c r="D209" i="12"/>
  <c r="D217" i="16"/>
  <c r="C218" i="16" s="1"/>
  <c r="E217" i="16"/>
  <c r="D223" i="15"/>
  <c r="C224" i="15" s="1"/>
  <c r="E223" i="15"/>
  <c r="D209" i="9"/>
  <c r="E209" i="9"/>
  <c r="D229" i="18"/>
  <c r="E229" i="18"/>
  <c r="C214" i="13"/>
  <c r="F208" i="12"/>
  <c r="C200" i="4"/>
  <c r="C205" i="19"/>
  <c r="D201" i="10"/>
  <c r="E201" i="10"/>
  <c r="F202" i="2" l="1"/>
  <c r="C203" i="2"/>
  <c r="F229" i="18"/>
  <c r="F209" i="12"/>
  <c r="E218" i="16"/>
  <c r="D218" i="16"/>
  <c r="F218" i="16" s="1"/>
  <c r="F209" i="9"/>
  <c r="D200" i="4"/>
  <c r="E200" i="4"/>
  <c r="D205" i="19"/>
  <c r="C206" i="19" s="1"/>
  <c r="E205" i="19"/>
  <c r="D224" i="15"/>
  <c r="C225" i="15" s="1"/>
  <c r="E224" i="15"/>
  <c r="F217" i="16"/>
  <c r="D214" i="13"/>
  <c r="C215" i="13" s="1"/>
  <c r="E214" i="13"/>
  <c r="F201" i="10"/>
  <c r="C210" i="9"/>
  <c r="F223" i="15"/>
  <c r="C210" i="12"/>
  <c r="C202" i="10"/>
  <c r="C230" i="18"/>
  <c r="D203" i="2" l="1"/>
  <c r="C204" i="2" s="1"/>
  <c r="E203" i="2"/>
  <c r="D225" i="15"/>
  <c r="E225" i="15"/>
  <c r="F200" i="4"/>
  <c r="D210" i="12"/>
  <c r="C211" i="12" s="1"/>
  <c r="E210" i="12"/>
  <c r="C201" i="4"/>
  <c r="D230" i="18"/>
  <c r="E230" i="18"/>
  <c r="D202" i="10"/>
  <c r="E202" i="10"/>
  <c r="D215" i="13"/>
  <c r="E215" i="13"/>
  <c r="F224" i="15"/>
  <c r="D210" i="9"/>
  <c r="C211" i="9" s="1"/>
  <c r="E210" i="9"/>
  <c r="D206" i="19"/>
  <c r="C207" i="19" s="1"/>
  <c r="E206" i="19"/>
  <c r="C219" i="16"/>
  <c r="F214" i="13"/>
  <c r="F205" i="19"/>
  <c r="E204" i="2" l="1"/>
  <c r="D204" i="2"/>
  <c r="F203" i="2"/>
  <c r="F230" i="18"/>
  <c r="F225" i="15"/>
  <c r="F202" i="10"/>
  <c r="D211" i="12"/>
  <c r="E211" i="12"/>
  <c r="D207" i="19"/>
  <c r="E207" i="19"/>
  <c r="F206" i="19"/>
  <c r="F210" i="12"/>
  <c r="D211" i="9"/>
  <c r="E211" i="9"/>
  <c r="C203" i="10"/>
  <c r="F210" i="9"/>
  <c r="C231" i="18"/>
  <c r="C226" i="15"/>
  <c r="E201" i="4"/>
  <c r="D201" i="4"/>
  <c r="F215" i="13"/>
  <c r="D219" i="16"/>
  <c r="E219" i="16"/>
  <c r="C216" i="13"/>
  <c r="C205" i="2" l="1"/>
  <c r="F204" i="2"/>
  <c r="F219" i="16"/>
  <c r="F211" i="9"/>
  <c r="C212" i="9"/>
  <c r="D212" i="9" s="1"/>
  <c r="F201" i="4"/>
  <c r="C202" i="4"/>
  <c r="D202" i="4" s="1"/>
  <c r="D203" i="10"/>
  <c r="C204" i="10" s="1"/>
  <c r="E203" i="10"/>
  <c r="F207" i="19"/>
  <c r="D216" i="13"/>
  <c r="E216" i="13"/>
  <c r="C220" i="16"/>
  <c r="D226" i="15"/>
  <c r="C227" i="15" s="1"/>
  <c r="E226" i="15"/>
  <c r="F211" i="12"/>
  <c r="D231" i="18"/>
  <c r="C232" i="18" s="1"/>
  <c r="E231" i="18"/>
  <c r="C208" i="19"/>
  <c r="C212" i="12"/>
  <c r="E212" i="9" l="1"/>
  <c r="F212" i="9" s="1"/>
  <c r="D205" i="2"/>
  <c r="E205" i="2"/>
  <c r="E202" i="4"/>
  <c r="F202" i="4" s="1"/>
  <c r="C213" i="9"/>
  <c r="D227" i="15"/>
  <c r="C228" i="15" s="1"/>
  <c r="E227" i="15"/>
  <c r="F226" i="15"/>
  <c r="F231" i="18"/>
  <c r="E220" i="16"/>
  <c r="D220" i="16"/>
  <c r="D212" i="12"/>
  <c r="E212" i="12"/>
  <c r="D208" i="19"/>
  <c r="C209" i="19" s="1"/>
  <c r="E208" i="19"/>
  <c r="D232" i="18"/>
  <c r="C233" i="18" s="1"/>
  <c r="E232" i="18"/>
  <c r="D204" i="10"/>
  <c r="E204" i="10"/>
  <c r="F216" i="13"/>
  <c r="C203" i="4"/>
  <c r="C217" i="13"/>
  <c r="F203" i="10"/>
  <c r="C206" i="2" l="1"/>
  <c r="F205" i="2"/>
  <c r="F204" i="10"/>
  <c r="D228" i="15"/>
  <c r="C229" i="15" s="1"/>
  <c r="E228" i="15"/>
  <c r="F212" i="12"/>
  <c r="F220" i="16"/>
  <c r="F232" i="18"/>
  <c r="C221" i="16"/>
  <c r="F227" i="15"/>
  <c r="C205" i="10"/>
  <c r="E203" i="4"/>
  <c r="D203" i="4"/>
  <c r="F203" i="4" s="1"/>
  <c r="D209" i="19"/>
  <c r="C210" i="19" s="1"/>
  <c r="E209" i="19"/>
  <c r="D213" i="9"/>
  <c r="C214" i="9" s="1"/>
  <c r="E213" i="9"/>
  <c r="C213" i="12"/>
  <c r="D233" i="18"/>
  <c r="C234" i="18" s="1"/>
  <c r="E233" i="18"/>
  <c r="D217" i="13"/>
  <c r="E217" i="13"/>
  <c r="F208" i="19"/>
  <c r="D206" i="2" l="1"/>
  <c r="C207" i="2" s="1"/>
  <c r="E206" i="2"/>
  <c r="F217" i="13"/>
  <c r="D234" i="18"/>
  <c r="E234" i="18"/>
  <c r="D229" i="15"/>
  <c r="C230" i="15" s="1"/>
  <c r="E229" i="15"/>
  <c r="D210" i="19"/>
  <c r="E210" i="19"/>
  <c r="F209" i="19"/>
  <c r="F233" i="18"/>
  <c r="E213" i="12"/>
  <c r="D213" i="12"/>
  <c r="C214" i="12" s="1"/>
  <c r="C204" i="4"/>
  <c r="D214" i="9"/>
  <c r="E214" i="9"/>
  <c r="D221" i="16"/>
  <c r="E221" i="16"/>
  <c r="C218" i="13"/>
  <c r="D205" i="10"/>
  <c r="C206" i="10" s="1"/>
  <c r="E205" i="10"/>
  <c r="F213" i="9"/>
  <c r="F228" i="15"/>
  <c r="D207" i="2" l="1"/>
  <c r="E207" i="2"/>
  <c r="F206" i="2"/>
  <c r="F234" i="18"/>
  <c r="F205" i="10"/>
  <c r="F210" i="19"/>
  <c r="F221" i="16"/>
  <c r="D230" i="15"/>
  <c r="E230" i="15"/>
  <c r="F229" i="15"/>
  <c r="C222" i="16"/>
  <c r="F214" i="9"/>
  <c r="C215" i="9"/>
  <c r="C235" i="18"/>
  <c r="D204" i="4"/>
  <c r="E204" i="4"/>
  <c r="D214" i="12"/>
  <c r="E214" i="12"/>
  <c r="D206" i="10"/>
  <c r="E206" i="10"/>
  <c r="D218" i="13"/>
  <c r="E218" i="13"/>
  <c r="F213" i="12"/>
  <c r="C211" i="19"/>
  <c r="C208" i="2" l="1"/>
  <c r="F207" i="2"/>
  <c r="F230" i="15"/>
  <c r="C231" i="15"/>
  <c r="D231" i="15" s="1"/>
  <c r="C232" i="15" s="1"/>
  <c r="F214" i="12"/>
  <c r="E222" i="16"/>
  <c r="D222" i="16"/>
  <c r="E231" i="15"/>
  <c r="F204" i="4"/>
  <c r="C205" i="4"/>
  <c r="F218" i="13"/>
  <c r="C219" i="13"/>
  <c r="F206" i="10"/>
  <c r="D215" i="9"/>
  <c r="E215" i="9"/>
  <c r="D235" i="18"/>
  <c r="C236" i="18" s="1"/>
  <c r="E235" i="18"/>
  <c r="C207" i="10"/>
  <c r="D211" i="19"/>
  <c r="E211" i="19"/>
  <c r="C215" i="12"/>
  <c r="D208" i="2" l="1"/>
  <c r="E208" i="2"/>
  <c r="F215" i="9"/>
  <c r="F222" i="16"/>
  <c r="D236" i="18"/>
  <c r="C237" i="18" s="1"/>
  <c r="E236" i="18"/>
  <c r="D232" i="15"/>
  <c r="E232" i="15"/>
  <c r="F211" i="19"/>
  <c r="D207" i="10"/>
  <c r="E207" i="10"/>
  <c r="F231" i="15"/>
  <c r="C223" i="16"/>
  <c r="D219" i="13"/>
  <c r="E219" i="13"/>
  <c r="F235" i="18"/>
  <c r="E215" i="12"/>
  <c r="D215" i="12"/>
  <c r="C216" i="12" s="1"/>
  <c r="C216" i="9"/>
  <c r="C212" i="19"/>
  <c r="D205" i="4"/>
  <c r="C206" i="4" s="1"/>
  <c r="E205" i="4"/>
  <c r="C209" i="2" l="1"/>
  <c r="F208" i="2"/>
  <c r="F232" i="15"/>
  <c r="F219" i="13"/>
  <c r="F207" i="10"/>
  <c r="D237" i="18"/>
  <c r="C238" i="18" s="1"/>
  <c r="E237" i="18"/>
  <c r="D216" i="9"/>
  <c r="E216" i="9"/>
  <c r="D223" i="16"/>
  <c r="C224" i="16" s="1"/>
  <c r="E223" i="16"/>
  <c r="F215" i="12"/>
  <c r="C233" i="15"/>
  <c r="F205" i="4"/>
  <c r="C220" i="13"/>
  <c r="C208" i="10"/>
  <c r="D212" i="19"/>
  <c r="C213" i="19" s="1"/>
  <c r="E212" i="19"/>
  <c r="D216" i="12"/>
  <c r="C217" i="12" s="1"/>
  <c r="E216" i="12"/>
  <c r="D206" i="4"/>
  <c r="E206" i="4"/>
  <c r="F236" i="18"/>
  <c r="D209" i="2" l="1"/>
  <c r="E209" i="2"/>
  <c r="F223" i="16"/>
  <c r="F216" i="9"/>
  <c r="D238" i="18"/>
  <c r="E238" i="18"/>
  <c r="D213" i="19"/>
  <c r="C214" i="19" s="1"/>
  <c r="E213" i="19"/>
  <c r="C217" i="9"/>
  <c r="E217" i="12"/>
  <c r="D217" i="12"/>
  <c r="F216" i="12"/>
  <c r="D233" i="15"/>
  <c r="C234" i="15" s="1"/>
  <c r="E233" i="15"/>
  <c r="E224" i="16"/>
  <c r="D224" i="16"/>
  <c r="C225" i="16" s="1"/>
  <c r="F237" i="18"/>
  <c r="F212" i="19"/>
  <c r="F206" i="4"/>
  <c r="D208" i="10"/>
  <c r="E208" i="10"/>
  <c r="C207" i="4"/>
  <c r="D220" i="13"/>
  <c r="E220" i="13"/>
  <c r="C210" i="2" l="1"/>
  <c r="F209" i="2"/>
  <c r="F238" i="18"/>
  <c r="F220" i="13"/>
  <c r="F208" i="10"/>
  <c r="C209" i="10"/>
  <c r="D209" i="10" s="1"/>
  <c r="C210" i="10" s="1"/>
  <c r="D214" i="19"/>
  <c r="E214" i="19"/>
  <c r="D234" i="15"/>
  <c r="E234" i="15"/>
  <c r="D217" i="9"/>
  <c r="E217" i="9"/>
  <c r="D225" i="16"/>
  <c r="E225" i="16"/>
  <c r="F213" i="19"/>
  <c r="C221" i="13"/>
  <c r="F233" i="15"/>
  <c r="D207" i="4"/>
  <c r="E207" i="4"/>
  <c r="C239" i="18"/>
  <c r="F217" i="12"/>
  <c r="F224" i="16"/>
  <c r="C218" i="12"/>
  <c r="E209" i="10" l="1"/>
  <c r="D210" i="2"/>
  <c r="C211" i="2" s="1"/>
  <c r="E210" i="2"/>
  <c r="F214" i="19"/>
  <c r="F225" i="16"/>
  <c r="F217" i="9"/>
  <c r="F209" i="10"/>
  <c r="C218" i="9"/>
  <c r="E218" i="9" s="1"/>
  <c r="F207" i="4"/>
  <c r="F234" i="15"/>
  <c r="D210" i="10"/>
  <c r="F210" i="10" s="1"/>
  <c r="E210" i="10"/>
  <c r="D218" i="12"/>
  <c r="C219" i="12" s="1"/>
  <c r="E218" i="12"/>
  <c r="C215" i="19"/>
  <c r="C208" i="4"/>
  <c r="D221" i="13"/>
  <c r="C222" i="13" s="1"/>
  <c r="E221" i="13"/>
  <c r="D239" i="18"/>
  <c r="E239" i="18"/>
  <c r="C226" i="16"/>
  <c r="C235" i="15"/>
  <c r="E211" i="2" l="1"/>
  <c r="D211" i="2"/>
  <c r="D218" i="9"/>
  <c r="C219" i="9" s="1"/>
  <c r="F210" i="2"/>
  <c r="F239" i="18"/>
  <c r="E219" i="12"/>
  <c r="D219" i="12"/>
  <c r="F221" i="13"/>
  <c r="D208" i="4"/>
  <c r="E208" i="4"/>
  <c r="D222" i="13"/>
  <c r="E222" i="13"/>
  <c r="D235" i="15"/>
  <c r="E235" i="15"/>
  <c r="E226" i="16"/>
  <c r="D226" i="16"/>
  <c r="C227" i="16" s="1"/>
  <c r="D215" i="19"/>
  <c r="C216" i="19" s="1"/>
  <c r="E215" i="19"/>
  <c r="C240" i="18"/>
  <c r="C211" i="10"/>
  <c r="F218" i="12"/>
  <c r="F219" i="12" l="1"/>
  <c r="F218" i="9"/>
  <c r="C212" i="2"/>
  <c r="F211" i="2"/>
  <c r="F235" i="15"/>
  <c r="F208" i="4"/>
  <c r="D211" i="10"/>
  <c r="E211" i="10"/>
  <c r="C236" i="15"/>
  <c r="C209" i="4"/>
  <c r="D240" i="18"/>
  <c r="E240" i="18"/>
  <c r="D219" i="9"/>
  <c r="C220" i="9" s="1"/>
  <c r="E219" i="9"/>
  <c r="D227" i="16"/>
  <c r="E227" i="16"/>
  <c r="D216" i="19"/>
  <c r="C217" i="19" s="1"/>
  <c r="E216" i="19"/>
  <c r="F215" i="19"/>
  <c r="F222" i="13"/>
  <c r="C220" i="12"/>
  <c r="F226" i="16"/>
  <c r="C223" i="13"/>
  <c r="D212" i="2" l="1"/>
  <c r="C213" i="2" s="1"/>
  <c r="E212" i="2"/>
  <c r="F211" i="10"/>
  <c r="D220" i="9"/>
  <c r="E220" i="9"/>
  <c r="F227" i="16"/>
  <c r="D209" i="4"/>
  <c r="E209" i="4"/>
  <c r="D220" i="12"/>
  <c r="E220" i="12"/>
  <c r="D236" i="15"/>
  <c r="C237" i="15" s="1"/>
  <c r="E236" i="15"/>
  <c r="F240" i="18"/>
  <c r="C212" i="10"/>
  <c r="C228" i="16"/>
  <c r="D217" i="19"/>
  <c r="F217" i="19" s="1"/>
  <c r="E217" i="19"/>
  <c r="F219" i="9"/>
  <c r="D223" i="13"/>
  <c r="E223" i="13"/>
  <c r="F216" i="19"/>
  <c r="C241" i="18"/>
  <c r="D213" i="2" l="1"/>
  <c r="E213" i="2"/>
  <c r="F212" i="2"/>
  <c r="F223" i="13"/>
  <c r="F220" i="12"/>
  <c r="D237" i="15"/>
  <c r="C238" i="15" s="1"/>
  <c r="E237" i="15"/>
  <c r="C218" i="19"/>
  <c r="F209" i="4"/>
  <c r="C221" i="12"/>
  <c r="C210" i="4"/>
  <c r="D241" i="18"/>
  <c r="E241" i="18"/>
  <c r="E228" i="16"/>
  <c r="D228" i="16"/>
  <c r="C224" i="13"/>
  <c r="D212" i="10"/>
  <c r="E212" i="10"/>
  <c r="F220" i="9"/>
  <c r="F236" i="15"/>
  <c r="C221" i="9"/>
  <c r="F213" i="2" l="1"/>
  <c r="C214" i="2"/>
  <c r="F241" i="18"/>
  <c r="F228" i="16"/>
  <c r="F212" i="10"/>
  <c r="D224" i="13"/>
  <c r="E224" i="13"/>
  <c r="E221" i="12"/>
  <c r="D221" i="12"/>
  <c r="C213" i="10"/>
  <c r="D221" i="9"/>
  <c r="E221" i="9"/>
  <c r="C229" i="16"/>
  <c r="D218" i="19"/>
  <c r="E218" i="19"/>
  <c r="D238" i="15"/>
  <c r="E238" i="15"/>
  <c r="E210" i="4"/>
  <c r="D210" i="4"/>
  <c r="F210" i="4" s="1"/>
  <c r="C242" i="18"/>
  <c r="F237" i="15"/>
  <c r="F221" i="12" l="1"/>
  <c r="E214" i="2"/>
  <c r="D214" i="2"/>
  <c r="F218" i="19"/>
  <c r="F221" i="9"/>
  <c r="F238" i="15"/>
  <c r="D213" i="10"/>
  <c r="C214" i="10" s="1"/>
  <c r="E213" i="10"/>
  <c r="C219" i="19"/>
  <c r="C222" i="12"/>
  <c r="D242" i="18"/>
  <c r="E242" i="18"/>
  <c r="D229" i="16"/>
  <c r="C230" i="16" s="1"/>
  <c r="E229" i="16"/>
  <c r="C211" i="4"/>
  <c r="C222" i="9"/>
  <c r="F224" i="13"/>
  <c r="C239" i="15"/>
  <c r="C225" i="13"/>
  <c r="C215" i="2" l="1"/>
  <c r="F214" i="2"/>
  <c r="E230" i="16"/>
  <c r="D230" i="16"/>
  <c r="F230" i="16" s="1"/>
  <c r="D214" i="10"/>
  <c r="E214" i="10"/>
  <c r="D219" i="19"/>
  <c r="E219" i="19"/>
  <c r="F242" i="18"/>
  <c r="F213" i="10"/>
  <c r="D222" i="9"/>
  <c r="E222" i="9"/>
  <c r="F229" i="16"/>
  <c r="D225" i="13"/>
  <c r="E225" i="13"/>
  <c r="C243" i="18"/>
  <c r="D239" i="15"/>
  <c r="E239" i="15"/>
  <c r="D211" i="4"/>
  <c r="C212" i="4" s="1"/>
  <c r="E211" i="4"/>
  <c r="D222" i="12"/>
  <c r="E222" i="12"/>
  <c r="E215" i="2" l="1"/>
  <c r="D215" i="2"/>
  <c r="F225" i="13"/>
  <c r="F222" i="9"/>
  <c r="D212" i="4"/>
  <c r="E212" i="4"/>
  <c r="F239" i="15"/>
  <c r="C223" i="9"/>
  <c r="F219" i="19"/>
  <c r="D243" i="18"/>
  <c r="E243" i="18"/>
  <c r="F222" i="12"/>
  <c r="C226" i="13"/>
  <c r="F214" i="10"/>
  <c r="C215" i="10"/>
  <c r="C223" i="12"/>
  <c r="C231" i="16"/>
  <c r="F211" i="4"/>
  <c r="C240" i="15"/>
  <c r="C220" i="19"/>
  <c r="C216" i="2" l="1"/>
  <c r="F215" i="2"/>
  <c r="D223" i="9"/>
  <c r="C224" i="9" s="1"/>
  <c r="E223" i="9"/>
  <c r="D215" i="10"/>
  <c r="C216" i="10" s="1"/>
  <c r="E215" i="10"/>
  <c r="D240" i="15"/>
  <c r="E240" i="15"/>
  <c r="D226" i="13"/>
  <c r="E226" i="13"/>
  <c r="F243" i="18"/>
  <c r="D220" i="19"/>
  <c r="E220" i="19"/>
  <c r="F212" i="4"/>
  <c r="D231" i="16"/>
  <c r="C232" i="16" s="1"/>
  <c r="E231" i="16"/>
  <c r="E223" i="12"/>
  <c r="D223" i="12"/>
  <c r="C224" i="12" s="1"/>
  <c r="C244" i="18"/>
  <c r="C213" i="4"/>
  <c r="D216" i="2" l="1"/>
  <c r="C217" i="2" s="1"/>
  <c r="E216" i="2"/>
  <c r="F240" i="15"/>
  <c r="E232" i="16"/>
  <c r="D232" i="16"/>
  <c r="F232" i="16" s="1"/>
  <c r="D216" i="10"/>
  <c r="E216" i="10"/>
  <c r="D224" i="9"/>
  <c r="E224" i="9"/>
  <c r="F220" i="19"/>
  <c r="F215" i="10"/>
  <c r="F226" i="13"/>
  <c r="F231" i="16"/>
  <c r="D213" i="4"/>
  <c r="E213" i="4"/>
  <c r="C227" i="13"/>
  <c r="D244" i="18"/>
  <c r="E244" i="18"/>
  <c r="C241" i="15"/>
  <c r="D224" i="12"/>
  <c r="E224" i="12"/>
  <c r="F223" i="12"/>
  <c r="C221" i="19"/>
  <c r="F223" i="9"/>
  <c r="E217" i="2" l="1"/>
  <c r="D217" i="2"/>
  <c r="F216" i="2"/>
  <c r="F224" i="12"/>
  <c r="F224" i="9"/>
  <c r="F213" i="4"/>
  <c r="C225" i="9"/>
  <c r="D241" i="15"/>
  <c r="C242" i="15" s="1"/>
  <c r="E241" i="15"/>
  <c r="C214" i="4"/>
  <c r="F216" i="10"/>
  <c r="F244" i="18"/>
  <c r="D227" i="13"/>
  <c r="C228" i="13" s="1"/>
  <c r="E227" i="13"/>
  <c r="C217" i="10"/>
  <c r="C245" i="18"/>
  <c r="D221" i="19"/>
  <c r="C222" i="19" s="1"/>
  <c r="E221" i="19"/>
  <c r="C225" i="12"/>
  <c r="C233" i="16"/>
  <c r="F217" i="2" l="1"/>
  <c r="C218" i="2"/>
  <c r="D222" i="19"/>
  <c r="C223" i="19" s="1"/>
  <c r="E222" i="19"/>
  <c r="D242" i="15"/>
  <c r="C243" i="15" s="1"/>
  <c r="E242" i="15"/>
  <c r="E214" i="4"/>
  <c r="D214" i="4"/>
  <c r="C215" i="4" s="1"/>
  <c r="D245" i="18"/>
  <c r="C246" i="18" s="1"/>
  <c r="E245" i="18"/>
  <c r="F241" i="15"/>
  <c r="F221" i="19"/>
  <c r="D225" i="9"/>
  <c r="E225" i="9"/>
  <c r="D217" i="10"/>
  <c r="E217" i="10"/>
  <c r="D233" i="16"/>
  <c r="E233" i="16"/>
  <c r="D228" i="13"/>
  <c r="C229" i="13" s="1"/>
  <c r="E228" i="13"/>
  <c r="E225" i="12"/>
  <c r="D225" i="12"/>
  <c r="F227" i="13"/>
  <c r="F225" i="12" l="1"/>
  <c r="E218" i="2"/>
  <c r="D218" i="2"/>
  <c r="F233" i="16"/>
  <c r="C234" i="16"/>
  <c r="E234" i="16" s="1"/>
  <c r="F217" i="10"/>
  <c r="C218" i="10"/>
  <c r="D218" i="10" s="1"/>
  <c r="D246" i="18"/>
  <c r="C247" i="18" s="1"/>
  <c r="E246" i="18"/>
  <c r="D243" i="15"/>
  <c r="C244" i="15" s="1"/>
  <c r="E243" i="15"/>
  <c r="D223" i="19"/>
  <c r="E223" i="19"/>
  <c r="D229" i="13"/>
  <c r="C230" i="13" s="1"/>
  <c r="E229" i="13"/>
  <c r="F225" i="9"/>
  <c r="D215" i="4"/>
  <c r="E215" i="4"/>
  <c r="C226" i="12"/>
  <c r="F242" i="15"/>
  <c r="F245" i="18"/>
  <c r="F228" i="13"/>
  <c r="C226" i="9"/>
  <c r="F214" i="4"/>
  <c r="F222" i="19"/>
  <c r="F218" i="2" l="1"/>
  <c r="D234" i="16"/>
  <c r="F234" i="16" s="1"/>
  <c r="C219" i="2"/>
  <c r="E218" i="10"/>
  <c r="F218" i="10" s="1"/>
  <c r="F215" i="4"/>
  <c r="F223" i="19"/>
  <c r="C216" i="4"/>
  <c r="D230" i="13"/>
  <c r="E230" i="13"/>
  <c r="F243" i="15"/>
  <c r="D247" i="18"/>
  <c r="C248" i="18" s="1"/>
  <c r="E247" i="18"/>
  <c r="C235" i="16"/>
  <c r="F229" i="13"/>
  <c r="E226" i="9"/>
  <c r="D226" i="9"/>
  <c r="C227" i="9" s="1"/>
  <c r="D244" i="15"/>
  <c r="C245" i="15" s="1"/>
  <c r="E244" i="15"/>
  <c r="C219" i="10"/>
  <c r="D226" i="12"/>
  <c r="E226" i="12"/>
  <c r="C224" i="19"/>
  <c r="F246" i="18"/>
  <c r="D219" i="2" l="1"/>
  <c r="E219" i="2"/>
  <c r="D245" i="15"/>
  <c r="C246" i="15" s="1"/>
  <c r="E245" i="15"/>
  <c r="F230" i="13"/>
  <c r="D235" i="16"/>
  <c r="E235" i="16"/>
  <c r="C231" i="13"/>
  <c r="D219" i="10"/>
  <c r="C220" i="10" s="1"/>
  <c r="E219" i="10"/>
  <c r="D248" i="18"/>
  <c r="E248" i="18"/>
  <c r="D216" i="4"/>
  <c r="E216" i="4"/>
  <c r="F226" i="12"/>
  <c r="D224" i="19"/>
  <c r="C225" i="19" s="1"/>
  <c r="E224" i="19"/>
  <c r="F244" i="15"/>
  <c r="F247" i="18"/>
  <c r="D227" i="9"/>
  <c r="C228" i="9" s="1"/>
  <c r="E227" i="9"/>
  <c r="C227" i="12"/>
  <c r="F226" i="9"/>
  <c r="C220" i="2" l="1"/>
  <c r="F219" i="2"/>
  <c r="F235" i="16"/>
  <c r="D225" i="19"/>
  <c r="E225" i="19"/>
  <c r="D246" i="15"/>
  <c r="E246" i="15"/>
  <c r="F248" i="18"/>
  <c r="F219" i="10"/>
  <c r="F216" i="4"/>
  <c r="D231" i="13"/>
  <c r="C232" i="13" s="1"/>
  <c r="E231" i="13"/>
  <c r="F224" i="19"/>
  <c r="F227" i="9"/>
  <c r="C217" i="4"/>
  <c r="C236" i="16"/>
  <c r="E227" i="12"/>
  <c r="D227" i="12"/>
  <c r="D220" i="10"/>
  <c r="F220" i="10" s="1"/>
  <c r="E220" i="10"/>
  <c r="D228" i="9"/>
  <c r="E228" i="9"/>
  <c r="C249" i="18"/>
  <c r="F245" i="15"/>
  <c r="F227" i="12" l="1"/>
  <c r="E220" i="2"/>
  <c r="D220" i="2"/>
  <c r="F225" i="19"/>
  <c r="C226" i="19"/>
  <c r="E226" i="19" s="1"/>
  <c r="C221" i="10"/>
  <c r="F246" i="15"/>
  <c r="F231" i="13"/>
  <c r="D249" i="18"/>
  <c r="E249" i="18"/>
  <c r="C228" i="12"/>
  <c r="F228" i="9"/>
  <c r="E236" i="16"/>
  <c r="D236" i="16"/>
  <c r="F236" i="16" s="1"/>
  <c r="C229" i="9"/>
  <c r="D217" i="4"/>
  <c r="E217" i="4"/>
  <c r="D232" i="13"/>
  <c r="E232" i="13"/>
  <c r="C247" i="15"/>
  <c r="F220" i="2" l="1"/>
  <c r="C221" i="2"/>
  <c r="D221" i="2" s="1"/>
  <c r="E221" i="2"/>
  <c r="D226" i="19"/>
  <c r="C227" i="19" s="1"/>
  <c r="D227" i="19" s="1"/>
  <c r="C228" i="19" s="1"/>
  <c r="F249" i="18"/>
  <c r="C250" i="18"/>
  <c r="E250" i="18" s="1"/>
  <c r="E221" i="10"/>
  <c r="D221" i="10"/>
  <c r="C222" i="10" s="1"/>
  <c r="F232" i="13"/>
  <c r="C237" i="16"/>
  <c r="C233" i="13"/>
  <c r="D228" i="12"/>
  <c r="C229" i="12" s="1"/>
  <c r="E228" i="12"/>
  <c r="D250" i="18"/>
  <c r="C251" i="18" s="1"/>
  <c r="F217" i="4"/>
  <c r="C218" i="4"/>
  <c r="D247" i="15"/>
  <c r="E247" i="15"/>
  <c r="D229" i="9"/>
  <c r="C230" i="9" s="1"/>
  <c r="E229" i="9"/>
  <c r="F226" i="19" l="1"/>
  <c r="E227" i="19"/>
  <c r="C222" i="2"/>
  <c r="F221" i="2"/>
  <c r="F247" i="15"/>
  <c r="D222" i="10"/>
  <c r="C223" i="10" s="1"/>
  <c r="D223" i="10" s="1"/>
  <c r="E222" i="10"/>
  <c r="F221" i="10"/>
  <c r="D251" i="18"/>
  <c r="C252" i="18" s="1"/>
  <c r="E251" i="18"/>
  <c r="D228" i="19"/>
  <c r="E228" i="19"/>
  <c r="E229" i="12"/>
  <c r="D229" i="12"/>
  <c r="E218" i="4"/>
  <c r="D218" i="4"/>
  <c r="F218" i="4" s="1"/>
  <c r="F228" i="12"/>
  <c r="D230" i="9"/>
  <c r="E230" i="9"/>
  <c r="F229" i="9"/>
  <c r="D233" i="13"/>
  <c r="C234" i="13" s="1"/>
  <c r="E233" i="13"/>
  <c r="F250" i="18"/>
  <c r="C248" i="15"/>
  <c r="D237" i="16"/>
  <c r="E237" i="16"/>
  <c r="F227" i="19"/>
  <c r="F229" i="12" l="1"/>
  <c r="D222" i="2"/>
  <c r="E222" i="2"/>
  <c r="E223" i="10"/>
  <c r="F223" i="10" s="1"/>
  <c r="C224" i="10"/>
  <c r="D224" i="10" s="1"/>
  <c r="F224" i="10" s="1"/>
  <c r="F222" i="10"/>
  <c r="D252" i="18"/>
  <c r="C253" i="18" s="1"/>
  <c r="E252" i="18"/>
  <c r="F228" i="19"/>
  <c r="F233" i="13"/>
  <c r="C219" i="4"/>
  <c r="F237" i="16"/>
  <c r="C238" i="16"/>
  <c r="F230" i="9"/>
  <c r="D234" i="13"/>
  <c r="E234" i="13"/>
  <c r="C230" i="12"/>
  <c r="C231" i="9"/>
  <c r="D248" i="15"/>
  <c r="C249" i="15" s="1"/>
  <c r="E248" i="15"/>
  <c r="C229" i="19"/>
  <c r="F251" i="18"/>
  <c r="E224" i="10" l="1"/>
  <c r="C223" i="2"/>
  <c r="F222" i="2"/>
  <c r="D253" i="18"/>
  <c r="C254" i="18" s="1"/>
  <c r="E253" i="18"/>
  <c r="D230" i="12"/>
  <c r="E230" i="12"/>
  <c r="D249" i="15"/>
  <c r="E249" i="15"/>
  <c r="F234" i="13"/>
  <c r="D219" i="4"/>
  <c r="E219" i="4"/>
  <c r="D229" i="19"/>
  <c r="C230" i="19" s="1"/>
  <c r="E229" i="19"/>
  <c r="F248" i="15"/>
  <c r="C235" i="13"/>
  <c r="C225" i="10"/>
  <c r="E238" i="16"/>
  <c r="D238" i="16"/>
  <c r="C239" i="16" s="1"/>
  <c r="D231" i="9"/>
  <c r="C232" i="9" s="1"/>
  <c r="E231" i="9"/>
  <c r="F252" i="18"/>
  <c r="D223" i="2" l="1"/>
  <c r="C224" i="2" s="1"/>
  <c r="E223" i="2"/>
  <c r="F230" i="12"/>
  <c r="D254" i="18"/>
  <c r="C255" i="18" s="1"/>
  <c r="E254" i="18"/>
  <c r="F249" i="15"/>
  <c r="F229" i="19"/>
  <c r="C231" i="12"/>
  <c r="D230" i="19"/>
  <c r="C231" i="19" s="1"/>
  <c r="E230" i="19"/>
  <c r="D239" i="16"/>
  <c r="E239" i="16"/>
  <c r="F231" i="9"/>
  <c r="D232" i="9"/>
  <c r="E232" i="9"/>
  <c r="F219" i="4"/>
  <c r="D225" i="10"/>
  <c r="C226" i="10" s="1"/>
  <c r="E225" i="10"/>
  <c r="C220" i="4"/>
  <c r="D235" i="13"/>
  <c r="C236" i="13" s="1"/>
  <c r="E235" i="13"/>
  <c r="F238" i="16"/>
  <c r="C250" i="15"/>
  <c r="F253" i="18"/>
  <c r="D224" i="2" l="1"/>
  <c r="C225" i="2" s="1"/>
  <c r="E224" i="2"/>
  <c r="F223" i="2"/>
  <c r="F230" i="19"/>
  <c r="F239" i="16"/>
  <c r="C240" i="16"/>
  <c r="D240" i="16" s="1"/>
  <c r="C241" i="16" s="1"/>
  <c r="D236" i="13"/>
  <c r="F236" i="13" s="1"/>
  <c r="E236" i="13"/>
  <c r="D255" i="18"/>
  <c r="C256" i="18" s="1"/>
  <c r="E255" i="18"/>
  <c r="F225" i="10"/>
  <c r="D226" i="10"/>
  <c r="C227" i="10" s="1"/>
  <c r="E226" i="10"/>
  <c r="D231" i="19"/>
  <c r="C232" i="19" s="1"/>
  <c r="E231" i="19"/>
  <c r="F254" i="18"/>
  <c r="F232" i="9"/>
  <c r="D250" i="15"/>
  <c r="E250" i="15"/>
  <c r="F235" i="13"/>
  <c r="C233" i="9"/>
  <c r="D220" i="4"/>
  <c r="E220" i="4"/>
  <c r="E231" i="12"/>
  <c r="D231" i="12"/>
  <c r="F250" i="15" l="1"/>
  <c r="E240" i="16"/>
  <c r="D225" i="2"/>
  <c r="C226" i="2" s="1"/>
  <c r="E225" i="2"/>
  <c r="F224" i="2"/>
  <c r="D256" i="18"/>
  <c r="C257" i="18" s="1"/>
  <c r="E256" i="18"/>
  <c r="D241" i="16"/>
  <c r="C242" i="16" s="1"/>
  <c r="E241" i="16"/>
  <c r="D233" i="9"/>
  <c r="E233" i="9"/>
  <c r="F231" i="12"/>
  <c r="C251" i="15"/>
  <c r="D227" i="10"/>
  <c r="C228" i="10" s="1"/>
  <c r="E227" i="10"/>
  <c r="C232" i="12"/>
  <c r="D232" i="19"/>
  <c r="E232" i="19"/>
  <c r="F255" i="18"/>
  <c r="F231" i="19"/>
  <c r="F220" i="4"/>
  <c r="C221" i="4"/>
  <c r="F240" i="16"/>
  <c r="F226" i="10"/>
  <c r="C237" i="13"/>
  <c r="D226" i="2" l="1"/>
  <c r="E226" i="2"/>
  <c r="F225" i="2"/>
  <c r="F232" i="19"/>
  <c r="D257" i="18"/>
  <c r="C258" i="18" s="1"/>
  <c r="E257" i="18"/>
  <c r="D232" i="12"/>
  <c r="C233" i="12" s="1"/>
  <c r="E232" i="12"/>
  <c r="F233" i="9"/>
  <c r="D237" i="13"/>
  <c r="E237" i="13"/>
  <c r="F241" i="16"/>
  <c r="D228" i="10"/>
  <c r="E228" i="10"/>
  <c r="E242" i="16"/>
  <c r="D242" i="16"/>
  <c r="C243" i="16" s="1"/>
  <c r="F227" i="10"/>
  <c r="D251" i="15"/>
  <c r="C252" i="15" s="1"/>
  <c r="E251" i="15"/>
  <c r="C233" i="19"/>
  <c r="D221" i="4"/>
  <c r="E221" i="4"/>
  <c r="C234" i="9"/>
  <c r="F256" i="18"/>
  <c r="C227" i="2" l="1"/>
  <c r="F226" i="2"/>
  <c r="F237" i="13"/>
  <c r="F232" i="12"/>
  <c r="D258" i="18"/>
  <c r="C259" i="18" s="1"/>
  <c r="E258" i="18"/>
  <c r="E233" i="12"/>
  <c r="D233" i="12"/>
  <c r="F228" i="10"/>
  <c r="D243" i="16"/>
  <c r="C244" i="16" s="1"/>
  <c r="E243" i="16"/>
  <c r="D252" i="15"/>
  <c r="C253" i="15" s="1"/>
  <c r="E252" i="15"/>
  <c r="F251" i="15"/>
  <c r="F221" i="4"/>
  <c r="C229" i="10"/>
  <c r="C222" i="4"/>
  <c r="D233" i="19"/>
  <c r="C234" i="19" s="1"/>
  <c r="E233" i="19"/>
  <c r="C238" i="13"/>
  <c r="E234" i="9"/>
  <c r="D234" i="9"/>
  <c r="C235" i="9" s="1"/>
  <c r="F242" i="16"/>
  <c r="F257" i="18"/>
  <c r="D227" i="2" l="1"/>
  <c r="E227" i="2"/>
  <c r="F233" i="12"/>
  <c r="E244" i="16"/>
  <c r="D244" i="16"/>
  <c r="F244" i="16" s="1"/>
  <c r="D253" i="15"/>
  <c r="C254" i="15" s="1"/>
  <c r="E253" i="15"/>
  <c r="D238" i="13"/>
  <c r="E238" i="13"/>
  <c r="C234" i="12"/>
  <c r="D235" i="9"/>
  <c r="E235" i="9"/>
  <c r="F252" i="15"/>
  <c r="D234" i="19"/>
  <c r="C235" i="19" s="1"/>
  <c r="E234" i="19"/>
  <c r="F233" i="19"/>
  <c r="D259" i="18"/>
  <c r="C260" i="18" s="1"/>
  <c r="E259" i="18"/>
  <c r="E222" i="4"/>
  <c r="D222" i="4"/>
  <c r="F222" i="4" s="1"/>
  <c r="F234" i="9"/>
  <c r="D229" i="10"/>
  <c r="C230" i="10" s="1"/>
  <c r="E229" i="10"/>
  <c r="F243" i="16"/>
  <c r="F258" i="18"/>
  <c r="F227" i="2" l="1"/>
  <c r="C228" i="2"/>
  <c r="F235" i="9"/>
  <c r="F253" i="15"/>
  <c r="F238" i="13"/>
  <c r="C239" i="13"/>
  <c r="F259" i="18"/>
  <c r="D254" i="15"/>
  <c r="E254" i="15"/>
  <c r="F229" i="10"/>
  <c r="C236" i="9"/>
  <c r="D260" i="18"/>
  <c r="C261" i="18" s="1"/>
  <c r="E260" i="18"/>
  <c r="D235" i="19"/>
  <c r="C236" i="19" s="1"/>
  <c r="E235" i="19"/>
  <c r="D230" i="10"/>
  <c r="E230" i="10"/>
  <c r="F234" i="19"/>
  <c r="D234" i="12"/>
  <c r="C235" i="12" s="1"/>
  <c r="E234" i="12"/>
  <c r="C245" i="16"/>
  <c r="C223" i="4"/>
  <c r="D228" i="2" l="1"/>
  <c r="C229" i="2" s="1"/>
  <c r="E228" i="2"/>
  <c r="F254" i="15"/>
  <c r="C255" i="15"/>
  <c r="D255" i="15" s="1"/>
  <c r="C256" i="15" s="1"/>
  <c r="F230" i="10"/>
  <c r="D261" i="18"/>
  <c r="C262" i="18" s="1"/>
  <c r="E261" i="18"/>
  <c r="D223" i="4"/>
  <c r="E223" i="4"/>
  <c r="C231" i="10"/>
  <c r="D245" i="16"/>
  <c r="E245" i="16"/>
  <c r="E255" i="15"/>
  <c r="D236" i="9"/>
  <c r="C237" i="9" s="1"/>
  <c r="E236" i="9"/>
  <c r="E235" i="12"/>
  <c r="D235" i="12"/>
  <c r="D236" i="19"/>
  <c r="E236" i="19"/>
  <c r="F234" i="12"/>
  <c r="D239" i="13"/>
  <c r="E239" i="13"/>
  <c r="F235" i="19"/>
  <c r="F260" i="18"/>
  <c r="E229" i="2" l="1"/>
  <c r="D229" i="2"/>
  <c r="F228" i="2"/>
  <c r="F236" i="19"/>
  <c r="F245" i="16"/>
  <c r="F235" i="12"/>
  <c r="F239" i="13"/>
  <c r="D262" i="18"/>
  <c r="C263" i="18" s="1"/>
  <c r="E262" i="18"/>
  <c r="F236" i="9"/>
  <c r="D231" i="10"/>
  <c r="C232" i="10" s="1"/>
  <c r="E231" i="10"/>
  <c r="D237" i="9"/>
  <c r="E237" i="9"/>
  <c r="D256" i="15"/>
  <c r="C257" i="15" s="1"/>
  <c r="E256" i="15"/>
  <c r="F223" i="4"/>
  <c r="C224" i="4"/>
  <c r="F255" i="15"/>
  <c r="C240" i="13"/>
  <c r="C236" i="12"/>
  <c r="C246" i="16"/>
  <c r="C237" i="19"/>
  <c r="F261" i="18"/>
  <c r="C230" i="2" l="1"/>
  <c r="F229" i="2"/>
  <c r="F237" i="9"/>
  <c r="D232" i="10"/>
  <c r="E232" i="10"/>
  <c r="D224" i="4"/>
  <c r="E224" i="4"/>
  <c r="F231" i="10"/>
  <c r="F256" i="15"/>
  <c r="D263" i="18"/>
  <c r="C264" i="18" s="1"/>
  <c r="E263" i="18"/>
  <c r="D257" i="15"/>
  <c r="E257" i="15"/>
  <c r="E246" i="16"/>
  <c r="D246" i="16"/>
  <c r="D236" i="12"/>
  <c r="F236" i="12" s="1"/>
  <c r="E236" i="12"/>
  <c r="D240" i="13"/>
  <c r="E240" i="13"/>
  <c r="C238" i="9"/>
  <c r="D237" i="19"/>
  <c r="C238" i="19" s="1"/>
  <c r="E237" i="19"/>
  <c r="F262" i="18"/>
  <c r="E230" i="2" l="1"/>
  <c r="D230" i="2"/>
  <c r="F257" i="15"/>
  <c r="D264" i="18"/>
  <c r="C265" i="18" s="1"/>
  <c r="E264" i="18"/>
  <c r="F240" i="13"/>
  <c r="C258" i="15"/>
  <c r="F224" i="4"/>
  <c r="D238" i="19"/>
  <c r="E238" i="19"/>
  <c r="C225" i="4"/>
  <c r="F246" i="16"/>
  <c r="F232" i="10"/>
  <c r="C241" i="13"/>
  <c r="C237" i="12"/>
  <c r="F237" i="19"/>
  <c r="F263" i="18"/>
  <c r="D238" i="9"/>
  <c r="E238" i="9"/>
  <c r="C247" i="16"/>
  <c r="C233" i="10"/>
  <c r="F230" i="2" l="1"/>
  <c r="C231" i="2"/>
  <c r="F238" i="19"/>
  <c r="D265" i="18"/>
  <c r="C266" i="18" s="1"/>
  <c r="E265" i="18"/>
  <c r="D241" i="13"/>
  <c r="C242" i="13" s="1"/>
  <c r="E241" i="13"/>
  <c r="D225" i="4"/>
  <c r="C226" i="4" s="1"/>
  <c r="E225" i="4"/>
  <c r="D258" i="15"/>
  <c r="C259" i="15" s="1"/>
  <c r="E258" i="15"/>
  <c r="F238" i="9"/>
  <c r="C239" i="9"/>
  <c r="C239" i="19"/>
  <c r="D233" i="10"/>
  <c r="E233" i="10"/>
  <c r="D247" i="16"/>
  <c r="F247" i="16" s="1"/>
  <c r="E247" i="16"/>
  <c r="E237" i="12"/>
  <c r="D237" i="12"/>
  <c r="F264" i="18"/>
  <c r="D231" i="2" l="1"/>
  <c r="E231" i="2"/>
  <c r="F237" i="12"/>
  <c r="F233" i="10"/>
  <c r="D242" i="13"/>
  <c r="E242" i="13"/>
  <c r="D266" i="18"/>
  <c r="E266" i="18"/>
  <c r="C238" i="12"/>
  <c r="D239" i="9"/>
  <c r="E239" i="9"/>
  <c r="D239" i="19"/>
  <c r="C240" i="19" s="1"/>
  <c r="E239" i="19"/>
  <c r="E226" i="4"/>
  <c r="D226" i="4"/>
  <c r="F226" i="4" s="1"/>
  <c r="C248" i="16"/>
  <c r="D259" i="15"/>
  <c r="C260" i="15" s="1"/>
  <c r="E259" i="15"/>
  <c r="F241" i="13"/>
  <c r="C234" i="10"/>
  <c r="F258" i="15"/>
  <c r="F225" i="4"/>
  <c r="F265" i="18"/>
  <c r="C232" i="2" l="1"/>
  <c r="F231" i="2"/>
  <c r="F266" i="18"/>
  <c r="F239" i="9"/>
  <c r="D240" i="19"/>
  <c r="C241" i="19" s="1"/>
  <c r="E240" i="19"/>
  <c r="D238" i="12"/>
  <c r="C239" i="12" s="1"/>
  <c r="E238" i="12"/>
  <c r="D234" i="10"/>
  <c r="E234" i="10"/>
  <c r="C227" i="4"/>
  <c r="C267" i="18"/>
  <c r="F239" i="19"/>
  <c r="D260" i="15"/>
  <c r="C261" i="15" s="1"/>
  <c r="E260" i="15"/>
  <c r="F259" i="15"/>
  <c r="C240" i="9"/>
  <c r="F242" i="13"/>
  <c r="E248" i="16"/>
  <c r="D248" i="16"/>
  <c r="F248" i="16" s="1"/>
  <c r="C243" i="13"/>
  <c r="E232" i="2" l="1"/>
  <c r="D232" i="2"/>
  <c r="F234" i="10"/>
  <c r="D261" i="15"/>
  <c r="C262" i="15" s="1"/>
  <c r="E261" i="15"/>
  <c r="D241" i="19"/>
  <c r="E241" i="19"/>
  <c r="D243" i="13"/>
  <c r="E243" i="13"/>
  <c r="C235" i="10"/>
  <c r="E239" i="12"/>
  <c r="D239" i="12"/>
  <c r="F239" i="12" s="1"/>
  <c r="C249" i="16"/>
  <c r="F238" i="12"/>
  <c r="D267" i="18"/>
  <c r="C268" i="18" s="1"/>
  <c r="E267" i="18"/>
  <c r="F260" i="15"/>
  <c r="D227" i="4"/>
  <c r="E227" i="4"/>
  <c r="D240" i="9"/>
  <c r="E240" i="9"/>
  <c r="F240" i="19"/>
  <c r="F232" i="2" l="1"/>
  <c r="C233" i="2"/>
  <c r="F241" i="19"/>
  <c r="F227" i="4"/>
  <c r="C228" i="4"/>
  <c r="F243" i="13"/>
  <c r="D249" i="16"/>
  <c r="C250" i="16" s="1"/>
  <c r="E249" i="16"/>
  <c r="C242" i="19"/>
  <c r="C240" i="12"/>
  <c r="F267" i="18"/>
  <c r="D262" i="15"/>
  <c r="C263" i="15" s="1"/>
  <c r="E262" i="15"/>
  <c r="D268" i="18"/>
  <c r="E268" i="18"/>
  <c r="F240" i="9"/>
  <c r="C241" i="9"/>
  <c r="D235" i="10"/>
  <c r="C236" i="10" s="1"/>
  <c r="E235" i="10"/>
  <c r="C244" i="13"/>
  <c r="F261" i="15"/>
  <c r="D233" i="2" l="1"/>
  <c r="C234" i="2" s="1"/>
  <c r="E233" i="2"/>
  <c r="F268" i="18"/>
  <c r="E250" i="16"/>
  <c r="D250" i="16"/>
  <c r="F250" i="16" s="1"/>
  <c r="D241" i="9"/>
  <c r="C242" i="9" s="1"/>
  <c r="E241" i="9"/>
  <c r="D240" i="12"/>
  <c r="E240" i="12"/>
  <c r="D242" i="19"/>
  <c r="C243" i="19" s="1"/>
  <c r="E242" i="19"/>
  <c r="D244" i="13"/>
  <c r="E244" i="13"/>
  <c r="C269" i="18"/>
  <c r="D236" i="10"/>
  <c r="E236" i="10"/>
  <c r="D263" i="15"/>
  <c r="E263" i="15"/>
  <c r="F249" i="16"/>
  <c r="F235" i="10"/>
  <c r="F262" i="15"/>
  <c r="D228" i="4"/>
  <c r="E228" i="4"/>
  <c r="F263" i="15" l="1"/>
  <c r="D234" i="2"/>
  <c r="E234" i="2"/>
  <c r="F228" i="4"/>
  <c r="F233" i="2"/>
  <c r="C264" i="15"/>
  <c r="D264" i="15" s="1"/>
  <c r="C265" i="15" s="1"/>
  <c r="F244" i="13"/>
  <c r="F241" i="9"/>
  <c r="F240" i="12"/>
  <c r="E242" i="9"/>
  <c r="D242" i="9"/>
  <c r="F242" i="9" s="1"/>
  <c r="C245" i="13"/>
  <c r="D243" i="19"/>
  <c r="F243" i="19" s="1"/>
  <c r="E243" i="19"/>
  <c r="F236" i="10"/>
  <c r="F242" i="19"/>
  <c r="C251" i="16"/>
  <c r="D269" i="18"/>
  <c r="C270" i="18" s="1"/>
  <c r="E269" i="18"/>
  <c r="C229" i="4"/>
  <c r="C237" i="10"/>
  <c r="C241" i="12"/>
  <c r="E264" i="15" l="1"/>
  <c r="F264" i="15" s="1"/>
  <c r="C235" i="2"/>
  <c r="F234" i="2"/>
  <c r="E241" i="12"/>
  <c r="D241" i="12"/>
  <c r="C244" i="19"/>
  <c r="D245" i="13"/>
  <c r="C246" i="13" s="1"/>
  <c r="E245" i="13"/>
  <c r="D237" i="10"/>
  <c r="C238" i="10" s="1"/>
  <c r="E237" i="10"/>
  <c r="D229" i="4"/>
  <c r="C230" i="4" s="1"/>
  <c r="E229" i="4"/>
  <c r="D265" i="15"/>
  <c r="E265" i="15"/>
  <c r="D270" i="18"/>
  <c r="C271" i="18" s="1"/>
  <c r="E270" i="18"/>
  <c r="C243" i="9"/>
  <c r="F269" i="18"/>
  <c r="D251" i="16"/>
  <c r="E251" i="16"/>
  <c r="F241" i="12" l="1"/>
  <c r="D235" i="2"/>
  <c r="C236" i="2" s="1"/>
  <c r="E235" i="2"/>
  <c r="D246" i="13"/>
  <c r="E246" i="13"/>
  <c r="E230" i="4"/>
  <c r="D230" i="4"/>
  <c r="D271" i="18"/>
  <c r="E271" i="18"/>
  <c r="F265" i="15"/>
  <c r="F245" i="13"/>
  <c r="D243" i="9"/>
  <c r="E243" i="9"/>
  <c r="E244" i="19"/>
  <c r="D244" i="19"/>
  <c r="F244" i="19" s="1"/>
  <c r="D238" i="10"/>
  <c r="C239" i="10" s="1"/>
  <c r="E238" i="10"/>
  <c r="F251" i="16"/>
  <c r="F270" i="18"/>
  <c r="C242" i="12"/>
  <c r="F229" i="4"/>
  <c r="C252" i="16"/>
  <c r="C266" i="15"/>
  <c r="F237" i="10"/>
  <c r="F230" i="4" l="1"/>
  <c r="D236" i="2"/>
  <c r="C237" i="2" s="1"/>
  <c r="E236" i="2"/>
  <c r="F235" i="2"/>
  <c r="D239" i="10"/>
  <c r="C240" i="10" s="1"/>
  <c r="E239" i="10"/>
  <c r="F271" i="18"/>
  <c r="C231" i="4"/>
  <c r="C245" i="19"/>
  <c r="F243" i="9"/>
  <c r="D242" i="12"/>
  <c r="C243" i="12" s="1"/>
  <c r="E242" i="12"/>
  <c r="F246" i="13"/>
  <c r="F238" i="10"/>
  <c r="D266" i="15"/>
  <c r="C267" i="15" s="1"/>
  <c r="E266" i="15"/>
  <c r="E252" i="16"/>
  <c r="D252" i="16"/>
  <c r="F252" i="16" s="1"/>
  <c r="C244" i="9"/>
  <c r="C272" i="18"/>
  <c r="C247" i="13"/>
  <c r="D237" i="2" l="1"/>
  <c r="C238" i="2" s="1"/>
  <c r="E237" i="2"/>
  <c r="F236" i="2"/>
  <c r="D267" i="15"/>
  <c r="E267" i="15"/>
  <c r="D272" i="18"/>
  <c r="E272" i="18"/>
  <c r="D244" i="9"/>
  <c r="E244" i="9"/>
  <c r="F242" i="12"/>
  <c r="E243" i="12"/>
  <c r="D243" i="12"/>
  <c r="C244" i="12" s="1"/>
  <c r="D240" i="10"/>
  <c r="E240" i="10"/>
  <c r="C253" i="16"/>
  <c r="D245" i="19"/>
  <c r="C246" i="19" s="1"/>
  <c r="E245" i="19"/>
  <c r="D247" i="13"/>
  <c r="E247" i="13"/>
  <c r="F266" i="15"/>
  <c r="D231" i="4"/>
  <c r="E231" i="4"/>
  <c r="F239" i="10"/>
  <c r="E238" i="2" l="1"/>
  <c r="D238" i="2"/>
  <c r="F237" i="2"/>
  <c r="F267" i="15"/>
  <c r="F247" i="13"/>
  <c r="F272" i="18"/>
  <c r="D246" i="19"/>
  <c r="C247" i="19" s="1"/>
  <c r="E246" i="19"/>
  <c r="F245" i="19"/>
  <c r="C268" i="15"/>
  <c r="F231" i="4"/>
  <c r="C232" i="4"/>
  <c r="D253" i="16"/>
  <c r="C254" i="16" s="1"/>
  <c r="E253" i="16"/>
  <c r="F240" i="10"/>
  <c r="F244" i="9"/>
  <c r="D244" i="12"/>
  <c r="E244" i="12"/>
  <c r="C248" i="13"/>
  <c r="C241" i="10"/>
  <c r="C245" i="9"/>
  <c r="F243" i="12"/>
  <c r="C273" i="18"/>
  <c r="F238" i="2" l="1"/>
  <c r="C239" i="2"/>
  <c r="F244" i="12"/>
  <c r="D268" i="15"/>
  <c r="C269" i="15" s="1"/>
  <c r="E268" i="15"/>
  <c r="D245" i="9"/>
  <c r="E245" i="9"/>
  <c r="D247" i="19"/>
  <c r="C248" i="19" s="1"/>
  <c r="E247" i="19"/>
  <c r="D273" i="18"/>
  <c r="E273" i="18"/>
  <c r="D241" i="10"/>
  <c r="C242" i="10" s="1"/>
  <c r="E241" i="10"/>
  <c r="E254" i="16"/>
  <c r="D254" i="16"/>
  <c r="F254" i="16" s="1"/>
  <c r="F246" i="19"/>
  <c r="D232" i="4"/>
  <c r="C233" i="4" s="1"/>
  <c r="E232" i="4"/>
  <c r="D248" i="13"/>
  <c r="E248" i="13"/>
  <c r="C245" i="12"/>
  <c r="F253" i="16"/>
  <c r="D239" i="2" l="1"/>
  <c r="E239" i="2"/>
  <c r="F273" i="18"/>
  <c r="F245" i="9"/>
  <c r="E248" i="19"/>
  <c r="D248" i="19"/>
  <c r="F248" i="19" s="1"/>
  <c r="C274" i="18"/>
  <c r="F248" i="13"/>
  <c r="D269" i="15"/>
  <c r="C270" i="15" s="1"/>
  <c r="E269" i="15"/>
  <c r="C249" i="13"/>
  <c r="D242" i="10"/>
  <c r="E242" i="10"/>
  <c r="F247" i="19"/>
  <c r="C246" i="9"/>
  <c r="F268" i="15"/>
  <c r="D233" i="4"/>
  <c r="C234" i="4" s="1"/>
  <c r="E233" i="4"/>
  <c r="E245" i="12"/>
  <c r="D245" i="12"/>
  <c r="C246" i="12" s="1"/>
  <c r="C255" i="16"/>
  <c r="F232" i="4"/>
  <c r="F241" i="10"/>
  <c r="C240" i="2" l="1"/>
  <c r="F239" i="2"/>
  <c r="E234" i="4"/>
  <c r="D234" i="4"/>
  <c r="F234" i="4" s="1"/>
  <c r="D270" i="15"/>
  <c r="E270" i="15"/>
  <c r="F242" i="10"/>
  <c r="D274" i="18"/>
  <c r="E274" i="18"/>
  <c r="C243" i="10"/>
  <c r="D249" i="13"/>
  <c r="E249" i="13"/>
  <c r="D246" i="12"/>
  <c r="E246" i="12"/>
  <c r="C249" i="19"/>
  <c r="D255" i="16"/>
  <c r="C256" i="16" s="1"/>
  <c r="E255" i="16"/>
  <c r="D246" i="9"/>
  <c r="E246" i="9"/>
  <c r="F269" i="15"/>
  <c r="F233" i="4"/>
  <c r="F245" i="12"/>
  <c r="D240" i="2" l="1"/>
  <c r="E240" i="2"/>
  <c r="F274" i="18"/>
  <c r="F270" i="15"/>
  <c r="F249" i="13"/>
  <c r="F246" i="12"/>
  <c r="F255" i="16"/>
  <c r="C250" i="13"/>
  <c r="C271" i="15"/>
  <c r="D243" i="10"/>
  <c r="E243" i="10"/>
  <c r="F246" i="9"/>
  <c r="C275" i="18"/>
  <c r="E256" i="16"/>
  <c r="D256" i="16"/>
  <c r="D249" i="19"/>
  <c r="E249" i="19"/>
  <c r="C247" i="9"/>
  <c r="C247" i="12"/>
  <c r="C235" i="4"/>
  <c r="C241" i="2" l="1"/>
  <c r="F240" i="2"/>
  <c r="F249" i="19"/>
  <c r="F256" i="16"/>
  <c r="F243" i="10"/>
  <c r="E247" i="12"/>
  <c r="D247" i="12"/>
  <c r="D247" i="9"/>
  <c r="C248" i="9" s="1"/>
  <c r="E247" i="9"/>
  <c r="D271" i="15"/>
  <c r="C272" i="15" s="1"/>
  <c r="E271" i="15"/>
  <c r="D275" i="18"/>
  <c r="C276" i="18" s="1"/>
  <c r="E275" i="18"/>
  <c r="D250" i="13"/>
  <c r="E250" i="13"/>
  <c r="D235" i="4"/>
  <c r="C236" i="4" s="1"/>
  <c r="E235" i="4"/>
  <c r="C257" i="16"/>
  <c r="C250" i="19"/>
  <c r="C244" i="10"/>
  <c r="F247" i="12" l="1"/>
  <c r="D241" i="2"/>
  <c r="E241" i="2"/>
  <c r="F250" i="13"/>
  <c r="D236" i="4"/>
  <c r="E236" i="4"/>
  <c r="F247" i="9"/>
  <c r="D250" i="19"/>
  <c r="C251" i="19" s="1"/>
  <c r="E250" i="19"/>
  <c r="D257" i="16"/>
  <c r="E257" i="16"/>
  <c r="D248" i="9"/>
  <c r="E248" i="9"/>
  <c r="D276" i="18"/>
  <c r="C277" i="18" s="1"/>
  <c r="E276" i="18"/>
  <c r="F275" i="18"/>
  <c r="C248" i="12"/>
  <c r="D272" i="15"/>
  <c r="C273" i="15" s="1"/>
  <c r="E272" i="15"/>
  <c r="C251" i="13"/>
  <c r="D244" i="10"/>
  <c r="C245" i="10" s="1"/>
  <c r="E244" i="10"/>
  <c r="F235" i="4"/>
  <c r="F271" i="15"/>
  <c r="C242" i="2" l="1"/>
  <c r="F241" i="2"/>
  <c r="F257" i="16"/>
  <c r="D245" i="10"/>
  <c r="F245" i="10" s="1"/>
  <c r="E245" i="10"/>
  <c r="F276" i="18"/>
  <c r="F250" i="19"/>
  <c r="F248" i="9"/>
  <c r="D277" i="18"/>
  <c r="C278" i="18" s="1"/>
  <c r="E277" i="18"/>
  <c r="D251" i="13"/>
  <c r="E251" i="13"/>
  <c r="F272" i="15"/>
  <c r="C249" i="9"/>
  <c r="D251" i="19"/>
  <c r="C252" i="19" s="1"/>
  <c r="E251" i="19"/>
  <c r="C258" i="16"/>
  <c r="F236" i="4"/>
  <c r="D273" i="15"/>
  <c r="C274" i="15" s="1"/>
  <c r="E273" i="15"/>
  <c r="F244" i="10"/>
  <c r="D248" i="12"/>
  <c r="E248" i="12"/>
  <c r="C237" i="4"/>
  <c r="D242" i="2" l="1"/>
  <c r="C243" i="2" s="1"/>
  <c r="E242" i="2"/>
  <c r="F248" i="12"/>
  <c r="F251" i="13"/>
  <c r="D252" i="19"/>
  <c r="F252" i="19" s="1"/>
  <c r="E252" i="19"/>
  <c r="D278" i="18"/>
  <c r="C279" i="18" s="1"/>
  <c r="E278" i="18"/>
  <c r="F277" i="18"/>
  <c r="D274" i="15"/>
  <c r="E274" i="15"/>
  <c r="D249" i="9"/>
  <c r="C250" i="9" s="1"/>
  <c r="E249" i="9"/>
  <c r="F273" i="15"/>
  <c r="C252" i="13"/>
  <c r="F251" i="19"/>
  <c r="D237" i="4"/>
  <c r="E237" i="4"/>
  <c r="C249" i="12"/>
  <c r="C246" i="10"/>
  <c r="E258" i="16"/>
  <c r="D258" i="16"/>
  <c r="F237" i="4" l="1"/>
  <c r="F274" i="15"/>
  <c r="E243" i="2"/>
  <c r="D243" i="2"/>
  <c r="F242" i="2"/>
  <c r="D279" i="18"/>
  <c r="C280" i="18" s="1"/>
  <c r="E279" i="18"/>
  <c r="E250" i="9"/>
  <c r="D250" i="9"/>
  <c r="D246" i="10"/>
  <c r="C247" i="10" s="1"/>
  <c r="E246" i="10"/>
  <c r="E249" i="12"/>
  <c r="D249" i="12"/>
  <c r="C238" i="4"/>
  <c r="F278" i="18"/>
  <c r="F249" i="9"/>
  <c r="C253" i="19"/>
  <c r="F258" i="16"/>
  <c r="C259" i="16"/>
  <c r="D252" i="13"/>
  <c r="E252" i="13"/>
  <c r="C275" i="15"/>
  <c r="F243" i="2" l="1"/>
  <c r="C244" i="2"/>
  <c r="F249" i="12"/>
  <c r="F250" i="9"/>
  <c r="D280" i="18"/>
  <c r="C281" i="18" s="1"/>
  <c r="E280" i="18"/>
  <c r="C251" i="9"/>
  <c r="F252" i="13"/>
  <c r="C253" i="13"/>
  <c r="C250" i="12"/>
  <c r="D247" i="10"/>
  <c r="F247" i="10" s="1"/>
  <c r="E247" i="10"/>
  <c r="E238" i="4"/>
  <c r="D238" i="4"/>
  <c r="F238" i="4" s="1"/>
  <c r="D259" i="16"/>
  <c r="C260" i="16" s="1"/>
  <c r="E259" i="16"/>
  <c r="D275" i="15"/>
  <c r="C276" i="15" s="1"/>
  <c r="E275" i="15"/>
  <c r="D253" i="19"/>
  <c r="E253" i="19"/>
  <c r="F246" i="10"/>
  <c r="F279" i="18"/>
  <c r="D244" i="2" l="1"/>
  <c r="C245" i="2" s="1"/>
  <c r="E244" i="2"/>
  <c r="E260" i="16"/>
  <c r="D260" i="16"/>
  <c r="F260" i="16" s="1"/>
  <c r="F253" i="19"/>
  <c r="D250" i="12"/>
  <c r="E250" i="12"/>
  <c r="F259" i="16"/>
  <c r="D253" i="13"/>
  <c r="E253" i="13"/>
  <c r="D251" i="9"/>
  <c r="E251" i="9"/>
  <c r="D276" i="15"/>
  <c r="E276" i="15"/>
  <c r="F275" i="15"/>
  <c r="C239" i="4"/>
  <c r="D281" i="18"/>
  <c r="E281" i="18"/>
  <c r="C254" i="19"/>
  <c r="C248" i="10"/>
  <c r="F280" i="18"/>
  <c r="D245" i="2" l="1"/>
  <c r="E245" i="2"/>
  <c r="F244" i="2"/>
  <c r="F276" i="15"/>
  <c r="F250" i="12"/>
  <c r="F253" i="13"/>
  <c r="F251" i="9"/>
  <c r="D239" i="4"/>
  <c r="C240" i="4" s="1"/>
  <c r="E239" i="4"/>
  <c r="C254" i="13"/>
  <c r="C261" i="16"/>
  <c r="F281" i="18"/>
  <c r="C277" i="15"/>
  <c r="D248" i="10"/>
  <c r="E248" i="10"/>
  <c r="C251" i="12"/>
  <c r="D254" i="19"/>
  <c r="E254" i="19"/>
  <c r="C282" i="18"/>
  <c r="C252" i="9"/>
  <c r="C246" i="2" l="1"/>
  <c r="F245" i="2"/>
  <c r="F254" i="19"/>
  <c r="D240" i="4"/>
  <c r="E240" i="4"/>
  <c r="F248" i="10"/>
  <c r="E251" i="12"/>
  <c r="D251" i="12"/>
  <c r="D252" i="9"/>
  <c r="C253" i="9" s="1"/>
  <c r="E252" i="9"/>
  <c r="C249" i="10"/>
  <c r="D282" i="18"/>
  <c r="C283" i="18" s="1"/>
  <c r="E282" i="18"/>
  <c r="D277" i="15"/>
  <c r="E277" i="15"/>
  <c r="F239" i="4"/>
  <c r="C255" i="19"/>
  <c r="D254" i="13"/>
  <c r="E254" i="13"/>
  <c r="D261" i="16"/>
  <c r="C262" i="16" s="1"/>
  <c r="E261" i="16"/>
  <c r="D246" i="2" l="1"/>
  <c r="E246" i="2"/>
  <c r="F251" i="12"/>
  <c r="F254" i="13"/>
  <c r="D283" i="18"/>
  <c r="C284" i="18" s="1"/>
  <c r="E283" i="18"/>
  <c r="E262" i="16"/>
  <c r="D262" i="16"/>
  <c r="F262" i="16" s="1"/>
  <c r="D255" i="19"/>
  <c r="F255" i="19" s="1"/>
  <c r="E255" i="19"/>
  <c r="C252" i="12"/>
  <c r="D253" i="9"/>
  <c r="C254" i="9" s="1"/>
  <c r="E253" i="9"/>
  <c r="C255" i="13"/>
  <c r="F282" i="18"/>
  <c r="D249" i="10"/>
  <c r="E249" i="10"/>
  <c r="F261" i="16"/>
  <c r="F240" i="4"/>
  <c r="F277" i="15"/>
  <c r="C278" i="15"/>
  <c r="F252" i="9"/>
  <c r="C241" i="4"/>
  <c r="C247" i="2" l="1"/>
  <c r="F246" i="2"/>
  <c r="F249" i="10"/>
  <c r="D254" i="9"/>
  <c r="E254" i="9"/>
  <c r="D284" i="18"/>
  <c r="C285" i="18" s="1"/>
  <c r="E284" i="18"/>
  <c r="D241" i="4"/>
  <c r="F241" i="4" s="1"/>
  <c r="E241" i="4"/>
  <c r="C256" i="19"/>
  <c r="D255" i="13"/>
  <c r="C256" i="13" s="1"/>
  <c r="E255" i="13"/>
  <c r="C263" i="16"/>
  <c r="D278" i="15"/>
  <c r="E278" i="15"/>
  <c r="C250" i="10"/>
  <c r="F253" i="9"/>
  <c r="D252" i="12"/>
  <c r="E252" i="12"/>
  <c r="F283" i="18"/>
  <c r="D247" i="2" l="1"/>
  <c r="C248" i="2" s="1"/>
  <c r="E247" i="2"/>
  <c r="F254" i="9"/>
  <c r="D285" i="18"/>
  <c r="C286" i="18" s="1"/>
  <c r="E285" i="18"/>
  <c r="C242" i="4"/>
  <c r="D256" i="13"/>
  <c r="E256" i="13"/>
  <c r="F255" i="13"/>
  <c r="D250" i="10"/>
  <c r="E250" i="10"/>
  <c r="F284" i="18"/>
  <c r="F278" i="15"/>
  <c r="D256" i="19"/>
  <c r="C257" i="19" s="1"/>
  <c r="E256" i="19"/>
  <c r="F252" i="12"/>
  <c r="C279" i="15"/>
  <c r="C253" i="12"/>
  <c r="D263" i="16"/>
  <c r="E263" i="16"/>
  <c r="C255" i="9"/>
  <c r="E248" i="2" l="1"/>
  <c r="D248" i="2"/>
  <c r="F247" i="2"/>
  <c r="F263" i="16"/>
  <c r="F256" i="13"/>
  <c r="C257" i="13"/>
  <c r="D257" i="13" s="1"/>
  <c r="D286" i="18"/>
  <c r="C287" i="18" s="1"/>
  <c r="E286" i="18"/>
  <c r="E242" i="4"/>
  <c r="D242" i="4"/>
  <c r="C243" i="4" s="1"/>
  <c r="F250" i="10"/>
  <c r="C251" i="10"/>
  <c r="F285" i="18"/>
  <c r="E253" i="12"/>
  <c r="D253" i="12"/>
  <c r="D279" i="15"/>
  <c r="E279" i="15"/>
  <c r="D255" i="9"/>
  <c r="C256" i="9" s="1"/>
  <c r="E255" i="9"/>
  <c r="F256" i="19"/>
  <c r="C264" i="16"/>
  <c r="D257" i="19"/>
  <c r="E257" i="19"/>
  <c r="F248" i="2" l="1"/>
  <c r="E257" i="13"/>
  <c r="C249" i="2"/>
  <c r="F257" i="19"/>
  <c r="F279" i="15"/>
  <c r="F257" i="13"/>
  <c r="C258" i="13"/>
  <c r="D258" i="13" s="1"/>
  <c r="F258" i="13" s="1"/>
  <c r="D287" i="18"/>
  <c r="C288" i="18" s="1"/>
  <c r="E287" i="18"/>
  <c r="F253" i="12"/>
  <c r="D243" i="4"/>
  <c r="E243" i="4"/>
  <c r="C254" i="12"/>
  <c r="E264" i="16"/>
  <c r="D264" i="16"/>
  <c r="F264" i="16" s="1"/>
  <c r="D256" i="9"/>
  <c r="E256" i="9"/>
  <c r="F255" i="9"/>
  <c r="D251" i="10"/>
  <c r="C252" i="10" s="1"/>
  <c r="E251" i="10"/>
  <c r="C258" i="19"/>
  <c r="C280" i="15"/>
  <c r="F242" i="4"/>
  <c r="F286" i="18"/>
  <c r="E258" i="13" l="1"/>
  <c r="D249" i="2"/>
  <c r="E249" i="2"/>
  <c r="F243" i="4"/>
  <c r="D252" i="10"/>
  <c r="E252" i="10"/>
  <c r="D288" i="18"/>
  <c r="C289" i="18" s="1"/>
  <c r="E288" i="18"/>
  <c r="D254" i="12"/>
  <c r="E254" i="12"/>
  <c r="C244" i="4"/>
  <c r="F251" i="10"/>
  <c r="F256" i="9"/>
  <c r="C265" i="16"/>
  <c r="D280" i="15"/>
  <c r="C281" i="15" s="1"/>
  <c r="E280" i="15"/>
  <c r="C257" i="9"/>
  <c r="D258" i="19"/>
  <c r="C259" i="19" s="1"/>
  <c r="E258" i="19"/>
  <c r="C259" i="13"/>
  <c r="F287" i="18"/>
  <c r="F249" i="2" l="1"/>
  <c r="C250" i="2"/>
  <c r="D281" i="15"/>
  <c r="C282" i="15" s="1"/>
  <c r="E281" i="15"/>
  <c r="F254" i="12"/>
  <c r="D289" i="18"/>
  <c r="C290" i="18" s="1"/>
  <c r="E289" i="18"/>
  <c r="F288" i="18"/>
  <c r="D259" i="13"/>
  <c r="C260" i="13" s="1"/>
  <c r="E259" i="13"/>
  <c r="D265" i="16"/>
  <c r="C266" i="16" s="1"/>
  <c r="E265" i="16"/>
  <c r="F280" i="15"/>
  <c r="D259" i="19"/>
  <c r="E259" i="19"/>
  <c r="F252" i="10"/>
  <c r="F258" i="19"/>
  <c r="D244" i="4"/>
  <c r="E244" i="4"/>
  <c r="D257" i="9"/>
  <c r="C258" i="9" s="1"/>
  <c r="E257" i="9"/>
  <c r="C255" i="12"/>
  <c r="C253" i="10"/>
  <c r="F244" i="4" l="1"/>
  <c r="E250" i="2"/>
  <c r="D250" i="2"/>
  <c r="C245" i="4"/>
  <c r="D290" i="18"/>
  <c r="C291" i="18" s="1"/>
  <c r="E290" i="18"/>
  <c r="D260" i="13"/>
  <c r="E260" i="13"/>
  <c r="D282" i="15"/>
  <c r="E282" i="15"/>
  <c r="D253" i="10"/>
  <c r="F253" i="10" s="1"/>
  <c r="E253" i="10"/>
  <c r="E266" i="16"/>
  <c r="D266" i="16"/>
  <c r="F266" i="16" s="1"/>
  <c r="D245" i="4"/>
  <c r="C246" i="4" s="1"/>
  <c r="E245" i="4"/>
  <c r="E258" i="9"/>
  <c r="D258" i="9"/>
  <c r="F289" i="18"/>
  <c r="F259" i="19"/>
  <c r="F265" i="16"/>
  <c r="E255" i="12"/>
  <c r="D255" i="12"/>
  <c r="C256" i="12" s="1"/>
  <c r="F257" i="9"/>
  <c r="C260" i="19"/>
  <c r="F259" i="13"/>
  <c r="F281" i="15"/>
  <c r="C251" i="2" l="1"/>
  <c r="F250" i="2"/>
  <c r="F258" i="9"/>
  <c r="D291" i="18"/>
  <c r="C292" i="18" s="1"/>
  <c r="E291" i="18"/>
  <c r="F282" i="15"/>
  <c r="E246" i="4"/>
  <c r="D246" i="4"/>
  <c r="F246" i="4" s="1"/>
  <c r="C267" i="16"/>
  <c r="D260" i="19"/>
  <c r="E260" i="19"/>
  <c r="F260" i="13"/>
  <c r="C254" i="10"/>
  <c r="C261" i="13"/>
  <c r="F255" i="12"/>
  <c r="C259" i="9"/>
  <c r="D256" i="12"/>
  <c r="C257" i="12" s="1"/>
  <c r="E256" i="12"/>
  <c r="F245" i="4"/>
  <c r="C283" i="15"/>
  <c r="F290" i="18"/>
  <c r="E251" i="2" l="1"/>
  <c r="D251" i="2"/>
  <c r="F260" i="19"/>
  <c r="C261" i="19"/>
  <c r="E261" i="19" s="1"/>
  <c r="D292" i="18"/>
  <c r="C293" i="18" s="1"/>
  <c r="E292" i="18"/>
  <c r="D283" i="15"/>
  <c r="E283" i="15"/>
  <c r="C247" i="4"/>
  <c r="E257" i="12"/>
  <c r="D257" i="12"/>
  <c r="D254" i="10"/>
  <c r="C255" i="10" s="1"/>
  <c r="E254" i="10"/>
  <c r="F256" i="12"/>
  <c r="D259" i="9"/>
  <c r="C260" i="9" s="1"/>
  <c r="E259" i="9"/>
  <c r="D267" i="16"/>
  <c r="E267" i="16"/>
  <c r="D261" i="13"/>
  <c r="E261" i="13"/>
  <c r="F291" i="18"/>
  <c r="F251" i="2" l="1"/>
  <c r="F257" i="12"/>
  <c r="D261" i="19"/>
  <c r="C262" i="19" s="1"/>
  <c r="C252" i="2"/>
  <c r="D252" i="2" s="1"/>
  <c r="E252" i="2"/>
  <c r="F283" i="15"/>
  <c r="F267" i="16"/>
  <c r="F261" i="13"/>
  <c r="D255" i="10"/>
  <c r="E255" i="10"/>
  <c r="D293" i="18"/>
  <c r="E293" i="18"/>
  <c r="C268" i="16"/>
  <c r="D262" i="19"/>
  <c r="E262" i="19"/>
  <c r="C284" i="15"/>
  <c r="D260" i="9"/>
  <c r="E260" i="9"/>
  <c r="C258" i="12"/>
  <c r="F254" i="10"/>
  <c r="C262" i="13"/>
  <c r="F259" i="9"/>
  <c r="D247" i="4"/>
  <c r="E247" i="4"/>
  <c r="F261" i="19"/>
  <c r="F292" i="18"/>
  <c r="C253" i="2" l="1"/>
  <c r="F252" i="2"/>
  <c r="F262" i="19"/>
  <c r="F255" i="10"/>
  <c r="D258" i="12"/>
  <c r="E258" i="12"/>
  <c r="E268" i="16"/>
  <c r="D268" i="16"/>
  <c r="F268" i="16" s="1"/>
  <c r="F260" i="9"/>
  <c r="F293" i="18"/>
  <c r="F247" i="4"/>
  <c r="C261" i="9"/>
  <c r="C248" i="4"/>
  <c r="D284" i="15"/>
  <c r="C285" i="15" s="1"/>
  <c r="E284" i="15"/>
  <c r="C256" i="10"/>
  <c r="C294" i="18"/>
  <c r="C263" i="19"/>
  <c r="D262" i="13"/>
  <c r="C263" i="13" s="1"/>
  <c r="E262" i="13"/>
  <c r="D253" i="2" l="1"/>
  <c r="C254" i="2" s="1"/>
  <c r="E253" i="2"/>
  <c r="F258" i="12"/>
  <c r="D263" i="13"/>
  <c r="C264" i="13" s="1"/>
  <c r="E263" i="13"/>
  <c r="D256" i="10"/>
  <c r="E256" i="10"/>
  <c r="C269" i="16"/>
  <c r="D285" i="15"/>
  <c r="C286" i="15" s="1"/>
  <c r="E285" i="15"/>
  <c r="F284" i="15"/>
  <c r="D248" i="4"/>
  <c r="E248" i="4"/>
  <c r="C259" i="12"/>
  <c r="F262" i="13"/>
  <c r="D263" i="19"/>
  <c r="E263" i="19"/>
  <c r="D261" i="9"/>
  <c r="E261" i="9"/>
  <c r="D294" i="18"/>
  <c r="C295" i="18" s="1"/>
  <c r="E294" i="18"/>
  <c r="D254" i="2" l="1"/>
  <c r="C255" i="2" s="1"/>
  <c r="E254" i="2"/>
  <c r="F253" i="2"/>
  <c r="F248" i="4"/>
  <c r="D264" i="13"/>
  <c r="E264" i="13"/>
  <c r="F261" i="9"/>
  <c r="C249" i="4"/>
  <c r="E269" i="16"/>
  <c r="D269" i="16"/>
  <c r="F269" i="16" s="1"/>
  <c r="F263" i="19"/>
  <c r="D286" i="15"/>
  <c r="C287" i="15" s="1"/>
  <c r="E286" i="15"/>
  <c r="F256" i="10"/>
  <c r="D295" i="18"/>
  <c r="E295" i="18"/>
  <c r="C264" i="19"/>
  <c r="C257" i="10"/>
  <c r="F285" i="15"/>
  <c r="F294" i="18"/>
  <c r="E259" i="12"/>
  <c r="D259" i="12"/>
  <c r="C262" i="9"/>
  <c r="F263" i="13"/>
  <c r="F259" i="12" l="1"/>
  <c r="D255" i="2"/>
  <c r="E255" i="2"/>
  <c r="F254" i="2"/>
  <c r="F295" i="18"/>
  <c r="D287" i="15"/>
  <c r="C288" i="15" s="1"/>
  <c r="E287" i="15"/>
  <c r="C270" i="16"/>
  <c r="C296" i="18"/>
  <c r="C260" i="12"/>
  <c r="D249" i="4"/>
  <c r="E249" i="4"/>
  <c r="F286" i="15"/>
  <c r="D257" i="10"/>
  <c r="E257" i="10"/>
  <c r="F264" i="13"/>
  <c r="D262" i="9"/>
  <c r="E262" i="9"/>
  <c r="D264" i="19"/>
  <c r="C265" i="19" s="1"/>
  <c r="E264" i="19"/>
  <c r="C265" i="13"/>
  <c r="C256" i="2" l="1"/>
  <c r="F255" i="2"/>
  <c r="F257" i="10"/>
  <c r="D265" i="19"/>
  <c r="E265" i="19"/>
  <c r="D265" i="13"/>
  <c r="C266" i="13" s="1"/>
  <c r="E265" i="13"/>
  <c r="C258" i="10"/>
  <c r="E270" i="16"/>
  <c r="D270" i="16"/>
  <c r="F264" i="19"/>
  <c r="F249" i="4"/>
  <c r="D288" i="15"/>
  <c r="E288" i="15"/>
  <c r="D296" i="18"/>
  <c r="C297" i="18" s="1"/>
  <c r="E296" i="18"/>
  <c r="F262" i="9"/>
  <c r="C263" i="9"/>
  <c r="C250" i="4"/>
  <c r="D260" i="12"/>
  <c r="E260" i="12"/>
  <c r="F287" i="15"/>
  <c r="D256" i="2" l="1"/>
  <c r="E256" i="2"/>
  <c r="F270" i="16"/>
  <c r="F288" i="15"/>
  <c r="F260" i="12"/>
  <c r="C261" i="12"/>
  <c r="E261" i="12" s="1"/>
  <c r="D263" i="9"/>
  <c r="C264" i="9" s="1"/>
  <c r="E263" i="9"/>
  <c r="C271" i="16"/>
  <c r="F265" i="13"/>
  <c r="D297" i="18"/>
  <c r="E297" i="18"/>
  <c r="C289" i="15"/>
  <c r="D258" i="10"/>
  <c r="E258" i="10"/>
  <c r="D266" i="13"/>
  <c r="E266" i="13"/>
  <c r="F265" i="19"/>
  <c r="F296" i="18"/>
  <c r="D250" i="4"/>
  <c r="C251" i="4" s="1"/>
  <c r="E250" i="4"/>
  <c r="C266" i="19"/>
  <c r="D261" i="12" l="1"/>
  <c r="F261" i="12" s="1"/>
  <c r="C257" i="2"/>
  <c r="F256" i="2"/>
  <c r="F266" i="13"/>
  <c r="D251" i="4"/>
  <c r="E251" i="4"/>
  <c r="D264" i="9"/>
  <c r="E264" i="9"/>
  <c r="F297" i="18"/>
  <c r="F258" i="10"/>
  <c r="C259" i="10"/>
  <c r="D289" i="15"/>
  <c r="C290" i="15" s="1"/>
  <c r="E289" i="15"/>
  <c r="D271" i="16"/>
  <c r="C272" i="16" s="1"/>
  <c r="E271" i="16"/>
  <c r="F250" i="4"/>
  <c r="D266" i="19"/>
  <c r="C267" i="19" s="1"/>
  <c r="E266" i="19"/>
  <c r="C267" i="13"/>
  <c r="C298" i="18"/>
  <c r="F263" i="9"/>
  <c r="C262" i="12" l="1"/>
  <c r="D257" i="2"/>
  <c r="E257" i="2"/>
  <c r="F251" i="4"/>
  <c r="D290" i="15"/>
  <c r="E290" i="15"/>
  <c r="D267" i="19"/>
  <c r="E267" i="19"/>
  <c r="E272" i="16"/>
  <c r="D272" i="16"/>
  <c r="D267" i="13"/>
  <c r="E267" i="13"/>
  <c r="F264" i="9"/>
  <c r="F271" i="16"/>
  <c r="C265" i="9"/>
  <c r="F266" i="19"/>
  <c r="F289" i="15"/>
  <c r="D298" i="18"/>
  <c r="C299" i="18" s="1"/>
  <c r="E298" i="18"/>
  <c r="D262" i="12"/>
  <c r="C263" i="12" s="1"/>
  <c r="E262" i="12"/>
  <c r="D259" i="10"/>
  <c r="E259" i="10"/>
  <c r="C252" i="4"/>
  <c r="F257" i="2" l="1"/>
  <c r="C258" i="2"/>
  <c r="F267" i="19"/>
  <c r="F290" i="15"/>
  <c r="F272" i="16"/>
  <c r="F267" i="13"/>
  <c r="C268" i="13"/>
  <c r="D268" i="13" s="1"/>
  <c r="E263" i="12"/>
  <c r="D263" i="12"/>
  <c r="F298" i="18"/>
  <c r="C291" i="15"/>
  <c r="D299" i="18"/>
  <c r="C300" i="18" s="1"/>
  <c r="E299" i="18"/>
  <c r="D252" i="4"/>
  <c r="E252" i="4"/>
  <c r="C268" i="19"/>
  <c r="F259" i="10"/>
  <c r="C260" i="10"/>
  <c r="D265" i="9"/>
  <c r="E265" i="9"/>
  <c r="C273" i="16"/>
  <c r="E268" i="13"/>
  <c r="F262" i="12"/>
  <c r="D258" i="2" l="1"/>
  <c r="E258" i="2"/>
  <c r="F263" i="12"/>
  <c r="F299" i="18"/>
  <c r="F268" i="13"/>
  <c r="C269" i="13"/>
  <c r="D291" i="15"/>
  <c r="C292" i="15" s="1"/>
  <c r="E291" i="15"/>
  <c r="D300" i="18"/>
  <c r="E300" i="18"/>
  <c r="E268" i="19"/>
  <c r="D268" i="19"/>
  <c r="F252" i="4"/>
  <c r="C264" i="12"/>
  <c r="F265" i="9"/>
  <c r="D260" i="10"/>
  <c r="E260" i="10"/>
  <c r="E273" i="16"/>
  <c r="D273" i="16"/>
  <c r="F273" i="16" s="1"/>
  <c r="C266" i="9"/>
  <c r="C253" i="4"/>
  <c r="C259" i="2" l="1"/>
  <c r="F258" i="2"/>
  <c r="F300" i="18"/>
  <c r="F268" i="19"/>
  <c r="F260" i="10"/>
  <c r="C261" i="10"/>
  <c r="D261" i="10" s="1"/>
  <c r="C262" i="10" s="1"/>
  <c r="D292" i="15"/>
  <c r="E292" i="15"/>
  <c r="E266" i="9"/>
  <c r="D266" i="9"/>
  <c r="C267" i="9" s="1"/>
  <c r="D264" i="12"/>
  <c r="C265" i="12" s="1"/>
  <c r="E264" i="12"/>
  <c r="C301" i="18"/>
  <c r="D253" i="4"/>
  <c r="E253" i="4"/>
  <c r="F291" i="15"/>
  <c r="C274" i="16"/>
  <c r="C269" i="19"/>
  <c r="D269" i="13"/>
  <c r="E269" i="13"/>
  <c r="E261" i="10" l="1"/>
  <c r="D259" i="2"/>
  <c r="C260" i="2" s="1"/>
  <c r="E259" i="2"/>
  <c r="F292" i="15"/>
  <c r="F269" i="13"/>
  <c r="F264" i="12"/>
  <c r="D267" i="9"/>
  <c r="C268" i="9" s="1"/>
  <c r="E267" i="9"/>
  <c r="F253" i="4"/>
  <c r="F261" i="10"/>
  <c r="C254" i="4"/>
  <c r="D262" i="10"/>
  <c r="C263" i="10" s="1"/>
  <c r="E262" i="10"/>
  <c r="E265" i="12"/>
  <c r="D265" i="12"/>
  <c r="F265" i="12" s="1"/>
  <c r="D269" i="19"/>
  <c r="E269" i="19"/>
  <c r="C293" i="15"/>
  <c r="D301" i="18"/>
  <c r="E301" i="18"/>
  <c r="E274" i="16"/>
  <c r="D274" i="16"/>
  <c r="F274" i="16" s="1"/>
  <c r="C270" i="13"/>
  <c r="F266" i="9"/>
  <c r="D260" i="2" l="1"/>
  <c r="C261" i="2" s="1"/>
  <c r="E260" i="2"/>
  <c r="F259" i="2"/>
  <c r="F301" i="18"/>
  <c r="F269" i="19"/>
  <c r="D254" i="4"/>
  <c r="E254" i="4"/>
  <c r="C270" i="19"/>
  <c r="C266" i="12"/>
  <c r="C275" i="16"/>
  <c r="D270" i="13"/>
  <c r="C271" i="13" s="1"/>
  <c r="E270" i="13"/>
  <c r="C302" i="18"/>
  <c r="D268" i="9"/>
  <c r="E268" i="9"/>
  <c r="D263" i="10"/>
  <c r="E263" i="10"/>
  <c r="D293" i="15"/>
  <c r="C294" i="15" s="1"/>
  <c r="E293" i="15"/>
  <c r="F262" i="10"/>
  <c r="F267" i="9"/>
  <c r="D261" i="2" l="1"/>
  <c r="E261" i="2"/>
  <c r="F260" i="2"/>
  <c r="D294" i="15"/>
  <c r="C295" i="15" s="1"/>
  <c r="E294" i="15"/>
  <c r="F263" i="10"/>
  <c r="D275" i="16"/>
  <c r="C276" i="16" s="1"/>
  <c r="E275" i="16"/>
  <c r="D266" i="12"/>
  <c r="E266" i="12"/>
  <c r="D271" i="13"/>
  <c r="C272" i="13" s="1"/>
  <c r="E271" i="13"/>
  <c r="F268" i="9"/>
  <c r="D270" i="19"/>
  <c r="E270" i="19"/>
  <c r="C269" i="9"/>
  <c r="F254" i="4"/>
  <c r="C255" i="4"/>
  <c r="F293" i="15"/>
  <c r="D302" i="18"/>
  <c r="E302" i="18"/>
  <c r="C264" i="10"/>
  <c r="F270" i="13"/>
  <c r="C262" i="2" l="1"/>
  <c r="F261" i="2"/>
  <c r="F302" i="18"/>
  <c r="F270" i="19"/>
  <c r="F266" i="12"/>
  <c r="E276" i="16"/>
  <c r="D276" i="16"/>
  <c r="D295" i="15"/>
  <c r="C296" i="15" s="1"/>
  <c r="E295" i="15"/>
  <c r="C271" i="19"/>
  <c r="D272" i="13"/>
  <c r="C273" i="13" s="1"/>
  <c r="E272" i="13"/>
  <c r="F275" i="16"/>
  <c r="D255" i="4"/>
  <c r="E255" i="4"/>
  <c r="C303" i="18"/>
  <c r="D264" i="10"/>
  <c r="E264" i="10"/>
  <c r="F271" i="13"/>
  <c r="D269" i="9"/>
  <c r="C270" i="9" s="1"/>
  <c r="E269" i="9"/>
  <c r="C267" i="12"/>
  <c r="F294" i="15"/>
  <c r="E262" i="2" l="1"/>
  <c r="D262" i="2"/>
  <c r="F276" i="16"/>
  <c r="F295" i="15"/>
  <c r="F272" i="13"/>
  <c r="F264" i="10"/>
  <c r="C265" i="10"/>
  <c r="D265" i="10" s="1"/>
  <c r="C266" i="10" s="1"/>
  <c r="D270" i="9"/>
  <c r="E270" i="9"/>
  <c r="D273" i="13"/>
  <c r="C274" i="13" s="1"/>
  <c r="E273" i="13"/>
  <c r="D303" i="18"/>
  <c r="E303" i="18"/>
  <c r="D271" i="19"/>
  <c r="E271" i="19"/>
  <c r="D296" i="15"/>
  <c r="C297" i="15" s="1"/>
  <c r="E296" i="15"/>
  <c r="F255" i="4"/>
  <c r="C256" i="4"/>
  <c r="F269" i="9"/>
  <c r="C277" i="16"/>
  <c r="E267" i="12"/>
  <c r="D267" i="12"/>
  <c r="F262" i="2" l="1"/>
  <c r="C263" i="2"/>
  <c r="E265" i="10"/>
  <c r="F267" i="12"/>
  <c r="F273" i="13"/>
  <c r="F270" i="9"/>
  <c r="D297" i="15"/>
  <c r="C298" i="15" s="1"/>
  <c r="E297" i="15"/>
  <c r="F303" i="18"/>
  <c r="D274" i="13"/>
  <c r="C275" i="13" s="1"/>
  <c r="E274" i="13"/>
  <c r="F296" i="15"/>
  <c r="C268" i="12"/>
  <c r="D266" i="10"/>
  <c r="E266" i="10"/>
  <c r="F271" i="19"/>
  <c r="D256" i="4"/>
  <c r="C257" i="4" s="1"/>
  <c r="E256" i="4"/>
  <c r="C272" i="19"/>
  <c r="D277" i="16"/>
  <c r="C278" i="16" s="1"/>
  <c r="E277" i="16"/>
  <c r="F265" i="10"/>
  <c r="C304" i="18"/>
  <c r="C271" i="9"/>
  <c r="D263" i="2" l="1"/>
  <c r="C264" i="2" s="1"/>
  <c r="E263" i="2"/>
  <c r="E278" i="16"/>
  <c r="D278" i="16"/>
  <c r="F278" i="16" s="1"/>
  <c r="F266" i="10"/>
  <c r="C267" i="10"/>
  <c r="D272" i="19"/>
  <c r="E272" i="19"/>
  <c r="D268" i="12"/>
  <c r="C269" i="12" s="1"/>
  <c r="E268" i="12"/>
  <c r="F277" i="16"/>
  <c r="D271" i="9"/>
  <c r="E271" i="9"/>
  <c r="F256" i="4"/>
  <c r="D298" i="15"/>
  <c r="C299" i="15" s="1"/>
  <c r="E298" i="15"/>
  <c r="D275" i="13"/>
  <c r="E275" i="13"/>
  <c r="D304" i="18"/>
  <c r="C305" i="18" s="1"/>
  <c r="E304" i="18"/>
  <c r="D257" i="4"/>
  <c r="E257" i="4"/>
  <c r="F274" i="13"/>
  <c r="F297" i="15"/>
  <c r="D264" i="2" l="1"/>
  <c r="C265" i="2" s="1"/>
  <c r="E264" i="2"/>
  <c r="F263" i="2"/>
  <c r="F298" i="15"/>
  <c r="F268" i="12"/>
  <c r="F271" i="9"/>
  <c r="F257" i="4"/>
  <c r="F275" i="13"/>
  <c r="D299" i="15"/>
  <c r="C300" i="15" s="1"/>
  <c r="E299" i="15"/>
  <c r="D267" i="10"/>
  <c r="C268" i="10" s="1"/>
  <c r="E267" i="10"/>
  <c r="C258" i="4"/>
  <c r="D305" i="18"/>
  <c r="C306" i="18" s="1"/>
  <c r="E305" i="18"/>
  <c r="F304" i="18"/>
  <c r="C272" i="9"/>
  <c r="F272" i="19"/>
  <c r="C279" i="16"/>
  <c r="E269" i="12"/>
  <c r="D269" i="12"/>
  <c r="C276" i="13"/>
  <c r="C273" i="19"/>
  <c r="F269" i="12" l="1"/>
  <c r="E265" i="2"/>
  <c r="D265" i="2"/>
  <c r="F264" i="2"/>
  <c r="D268" i="10"/>
  <c r="E268" i="10"/>
  <c r="D258" i="4"/>
  <c r="E258" i="4"/>
  <c r="D273" i="19"/>
  <c r="E273" i="19"/>
  <c r="E279" i="16"/>
  <c r="D279" i="16"/>
  <c r="F267" i="10"/>
  <c r="D272" i="9"/>
  <c r="C273" i="9" s="1"/>
  <c r="E272" i="9"/>
  <c r="C270" i="12"/>
  <c r="D300" i="15"/>
  <c r="E300" i="15"/>
  <c r="D306" i="18"/>
  <c r="C307" i="18" s="1"/>
  <c r="E306" i="18"/>
  <c r="D276" i="13"/>
  <c r="C277" i="13" s="1"/>
  <c r="E276" i="13"/>
  <c r="F299" i="15"/>
  <c r="F305" i="18"/>
  <c r="F265" i="2" l="1"/>
  <c r="C266" i="2"/>
  <c r="F300" i="15"/>
  <c r="F273" i="19"/>
  <c r="F279" i="16"/>
  <c r="D277" i="13"/>
  <c r="E277" i="13"/>
  <c r="F272" i="9"/>
  <c r="C274" i="19"/>
  <c r="F306" i="18"/>
  <c r="F258" i="4"/>
  <c r="D307" i="18"/>
  <c r="E307" i="18"/>
  <c r="C301" i="15"/>
  <c r="C259" i="4"/>
  <c r="D273" i="9"/>
  <c r="E273" i="9"/>
  <c r="C280" i="16"/>
  <c r="F268" i="10"/>
  <c r="F276" i="13"/>
  <c r="D270" i="12"/>
  <c r="E270" i="12"/>
  <c r="C269" i="10"/>
  <c r="F307" i="18" l="1"/>
  <c r="E266" i="2"/>
  <c r="D266" i="2"/>
  <c r="F277" i="13"/>
  <c r="F273" i="9"/>
  <c r="D301" i="15"/>
  <c r="E301" i="15"/>
  <c r="F270" i="12"/>
  <c r="D274" i="19"/>
  <c r="F274" i="19" s="1"/>
  <c r="E274" i="19"/>
  <c r="D269" i="10"/>
  <c r="C270" i="10" s="1"/>
  <c r="E269" i="10"/>
  <c r="C271" i="12"/>
  <c r="E259" i="4"/>
  <c r="D259" i="4"/>
  <c r="C260" i="4" s="1"/>
  <c r="C278" i="13"/>
  <c r="D280" i="16"/>
  <c r="E280" i="16"/>
  <c r="C274" i="9"/>
  <c r="C308" i="18"/>
  <c r="C267" i="2" l="1"/>
  <c r="F266" i="2"/>
  <c r="F280" i="16"/>
  <c r="F301" i="15"/>
  <c r="D260" i="4"/>
  <c r="E260" i="4"/>
  <c r="E271" i="12"/>
  <c r="D271" i="12"/>
  <c r="C272" i="12" s="1"/>
  <c r="C302" i="15"/>
  <c r="D308" i="18"/>
  <c r="C309" i="18" s="1"/>
  <c r="E308" i="18"/>
  <c r="E274" i="9"/>
  <c r="D274" i="9"/>
  <c r="D270" i="10"/>
  <c r="E270" i="10"/>
  <c r="D278" i="13"/>
  <c r="E278" i="13"/>
  <c r="F269" i="10"/>
  <c r="C281" i="16"/>
  <c r="C275" i="19"/>
  <c r="F259" i="4"/>
  <c r="F274" i="9" l="1"/>
  <c r="E267" i="2"/>
  <c r="D267" i="2"/>
  <c r="F278" i="13"/>
  <c r="D309" i="18"/>
  <c r="C310" i="18" s="1"/>
  <c r="E309" i="18"/>
  <c r="C275" i="9"/>
  <c r="D281" i="16"/>
  <c r="E281" i="16"/>
  <c r="C279" i="13"/>
  <c r="D272" i="12"/>
  <c r="C273" i="12" s="1"/>
  <c r="E272" i="12"/>
  <c r="F308" i="18"/>
  <c r="D302" i="15"/>
  <c r="E302" i="15"/>
  <c r="F260" i="4"/>
  <c r="F270" i="10"/>
  <c r="D275" i="19"/>
  <c r="E275" i="19"/>
  <c r="C271" i="10"/>
  <c r="F271" i="12"/>
  <c r="C261" i="4"/>
  <c r="F267" i="2" l="1"/>
  <c r="C268" i="2"/>
  <c r="F281" i="16"/>
  <c r="F302" i="15"/>
  <c r="C282" i="16"/>
  <c r="D282" i="16" s="1"/>
  <c r="E273" i="12"/>
  <c r="D273" i="12"/>
  <c r="D310" i="18"/>
  <c r="E310" i="18"/>
  <c r="F275" i="19"/>
  <c r="F272" i="12"/>
  <c r="D275" i="9"/>
  <c r="E275" i="9"/>
  <c r="D261" i="4"/>
  <c r="E261" i="4"/>
  <c r="C303" i="15"/>
  <c r="D279" i="13"/>
  <c r="E279" i="13"/>
  <c r="C276" i="19"/>
  <c r="D271" i="10"/>
  <c r="C272" i="10" s="1"/>
  <c r="E271" i="10"/>
  <c r="F309" i="18"/>
  <c r="F273" i="12" l="1"/>
  <c r="E282" i="16"/>
  <c r="D268" i="2"/>
  <c r="E268" i="2"/>
  <c r="F310" i="18"/>
  <c r="F275" i="9"/>
  <c r="F279" i="13"/>
  <c r="D303" i="15"/>
  <c r="C304" i="15" s="1"/>
  <c r="E303" i="15"/>
  <c r="C311" i="18"/>
  <c r="D272" i="10"/>
  <c r="E272" i="10"/>
  <c r="F261" i="4"/>
  <c r="F271" i="10"/>
  <c r="F282" i="16"/>
  <c r="C262" i="4"/>
  <c r="C283" i="16"/>
  <c r="D276" i="19"/>
  <c r="E276" i="19"/>
  <c r="C276" i="9"/>
  <c r="C274" i="12"/>
  <c r="C280" i="13"/>
  <c r="C269" i="2" l="1"/>
  <c r="F268" i="2"/>
  <c r="D304" i="15"/>
  <c r="E304" i="15"/>
  <c r="F276" i="19"/>
  <c r="D283" i="16"/>
  <c r="F283" i="16" s="1"/>
  <c r="E283" i="16"/>
  <c r="D311" i="18"/>
  <c r="E311" i="18"/>
  <c r="F272" i="10"/>
  <c r="D280" i="13"/>
  <c r="E280" i="13"/>
  <c r="D262" i="4"/>
  <c r="E262" i="4"/>
  <c r="C277" i="19"/>
  <c r="D274" i="12"/>
  <c r="C275" i="12" s="1"/>
  <c r="E274" i="12"/>
  <c r="C273" i="10"/>
  <c r="F303" i="15"/>
  <c r="D276" i="9"/>
  <c r="E276" i="9"/>
  <c r="D269" i="2" l="1"/>
  <c r="E269" i="2"/>
  <c r="F311" i="18"/>
  <c r="F304" i="15"/>
  <c r="F262" i="4"/>
  <c r="C263" i="4"/>
  <c r="D273" i="10"/>
  <c r="E273" i="10"/>
  <c r="F280" i="13"/>
  <c r="C284" i="16"/>
  <c r="C281" i="13"/>
  <c r="E275" i="12"/>
  <c r="D275" i="12"/>
  <c r="F274" i="12"/>
  <c r="C305" i="15"/>
  <c r="F276" i="9"/>
  <c r="C277" i="9"/>
  <c r="E277" i="19"/>
  <c r="D277" i="19"/>
  <c r="F277" i="19" s="1"/>
  <c r="C312" i="18"/>
  <c r="C270" i="2" l="1"/>
  <c r="F269" i="2"/>
  <c r="F273" i="10"/>
  <c r="D284" i="16"/>
  <c r="E284" i="16"/>
  <c r="D281" i="13"/>
  <c r="E281" i="13"/>
  <c r="D277" i="9"/>
  <c r="E277" i="9"/>
  <c r="D305" i="15"/>
  <c r="C306" i="15" s="1"/>
  <c r="E305" i="15"/>
  <c r="C274" i="10"/>
  <c r="C278" i="19"/>
  <c r="D312" i="18"/>
  <c r="E312" i="18"/>
  <c r="F275" i="12"/>
  <c r="C276" i="12"/>
  <c r="D263" i="4"/>
  <c r="E263" i="4"/>
  <c r="D270" i="2" l="1"/>
  <c r="E270" i="2"/>
  <c r="F277" i="9"/>
  <c r="F312" i="18"/>
  <c r="F263" i="4"/>
  <c r="F281" i="13"/>
  <c r="D306" i="15"/>
  <c r="C307" i="15" s="1"/>
  <c r="E306" i="15"/>
  <c r="D276" i="12"/>
  <c r="E276" i="12"/>
  <c r="F284" i="16"/>
  <c r="D274" i="10"/>
  <c r="E274" i="10"/>
  <c r="F305" i="15"/>
  <c r="C313" i="18"/>
  <c r="C278" i="9"/>
  <c r="C285" i="16"/>
  <c r="C264" i="4"/>
  <c r="D278" i="19"/>
  <c r="C279" i="19" s="1"/>
  <c r="E278" i="19"/>
  <c r="C282" i="13"/>
  <c r="F270" i="2" l="1"/>
  <c r="C271" i="2"/>
  <c r="F276" i="12"/>
  <c r="D307" i="15"/>
  <c r="C308" i="15" s="1"/>
  <c r="E307" i="15"/>
  <c r="D282" i="13"/>
  <c r="E282" i="13"/>
  <c r="D279" i="19"/>
  <c r="E279" i="19"/>
  <c r="F306" i="15"/>
  <c r="F274" i="10"/>
  <c r="C275" i="10"/>
  <c r="D313" i="18"/>
  <c r="C314" i="18" s="1"/>
  <c r="E313" i="18"/>
  <c r="F278" i="19"/>
  <c r="D264" i="4"/>
  <c r="E264" i="4"/>
  <c r="D285" i="16"/>
  <c r="E285" i="16"/>
  <c r="C277" i="12"/>
  <c r="D278" i="9"/>
  <c r="E278" i="9"/>
  <c r="D271" i="2" l="1"/>
  <c r="E271" i="2"/>
  <c r="F279" i="19"/>
  <c r="F264" i="4"/>
  <c r="D314" i="18"/>
  <c r="C315" i="18" s="1"/>
  <c r="E314" i="18"/>
  <c r="D308" i="15"/>
  <c r="C309" i="15" s="1"/>
  <c r="E308" i="15"/>
  <c r="F285" i="16"/>
  <c r="C280" i="19"/>
  <c r="F313" i="18"/>
  <c r="F282" i="13"/>
  <c r="D275" i="10"/>
  <c r="E275" i="10"/>
  <c r="C283" i="13"/>
  <c r="F278" i="9"/>
  <c r="C279" i="9"/>
  <c r="E277" i="12"/>
  <c r="D277" i="12"/>
  <c r="C286" i="16"/>
  <c r="C265" i="4"/>
  <c r="F307" i="15"/>
  <c r="C272" i="2" l="1"/>
  <c r="F271" i="2"/>
  <c r="F277" i="12"/>
  <c r="F275" i="10"/>
  <c r="C278" i="12"/>
  <c r="D309" i="15"/>
  <c r="E309" i="15"/>
  <c r="D286" i="16"/>
  <c r="E286" i="16"/>
  <c r="F308" i="15"/>
  <c r="D280" i="19"/>
  <c r="C281" i="19" s="1"/>
  <c r="E280" i="19"/>
  <c r="D279" i="9"/>
  <c r="E279" i="9"/>
  <c r="D315" i="18"/>
  <c r="E315" i="18"/>
  <c r="D283" i="13"/>
  <c r="E283" i="13"/>
  <c r="D265" i="4"/>
  <c r="E265" i="4"/>
  <c r="C276" i="10"/>
  <c r="F314" i="18"/>
  <c r="F265" i="4" l="1"/>
  <c r="F315" i="18"/>
  <c r="D272" i="2"/>
  <c r="E272" i="2"/>
  <c r="F309" i="15"/>
  <c r="C310" i="15"/>
  <c r="E310" i="15" s="1"/>
  <c r="F286" i="16"/>
  <c r="F279" i="9"/>
  <c r="F283" i="13"/>
  <c r="D281" i="19"/>
  <c r="F281" i="19" s="1"/>
  <c r="E281" i="19"/>
  <c r="D276" i="10"/>
  <c r="C277" i="10" s="1"/>
  <c r="E276" i="10"/>
  <c r="C316" i="18"/>
  <c r="F280" i="19"/>
  <c r="D278" i="12"/>
  <c r="C279" i="12" s="1"/>
  <c r="E278" i="12"/>
  <c r="C280" i="9"/>
  <c r="C266" i="4"/>
  <c r="C284" i="13"/>
  <c r="C287" i="16"/>
  <c r="D310" i="15" l="1"/>
  <c r="F310" i="15" s="1"/>
  <c r="C273" i="2"/>
  <c r="F272" i="2"/>
  <c r="D277" i="10"/>
  <c r="E277" i="10"/>
  <c r="D287" i="16"/>
  <c r="E287" i="16"/>
  <c r="F278" i="12"/>
  <c r="C282" i="19"/>
  <c r="D284" i="13"/>
  <c r="E284" i="13"/>
  <c r="D266" i="4"/>
  <c r="E266" i="4"/>
  <c r="D280" i="9"/>
  <c r="E280" i="9"/>
  <c r="D316" i="18"/>
  <c r="E316" i="18"/>
  <c r="E279" i="12"/>
  <c r="D279" i="12"/>
  <c r="F276" i="10"/>
  <c r="C311" i="15" l="1"/>
  <c r="F266" i="4"/>
  <c r="E273" i="2"/>
  <c r="D273" i="2"/>
  <c r="F277" i="10"/>
  <c r="C267" i="4"/>
  <c r="F287" i="16"/>
  <c r="C278" i="10"/>
  <c r="F284" i="13"/>
  <c r="F316" i="18"/>
  <c r="D311" i="15"/>
  <c r="E311" i="15"/>
  <c r="F280" i="9"/>
  <c r="D282" i="19"/>
  <c r="C283" i="19" s="1"/>
  <c r="E282" i="19"/>
  <c r="F279" i="12"/>
  <c r="C281" i="9"/>
  <c r="C317" i="18"/>
  <c r="C285" i="13"/>
  <c r="C280" i="12"/>
  <c r="C288" i="16"/>
  <c r="C274" i="2" l="1"/>
  <c r="F273" i="2"/>
  <c r="F311" i="15"/>
  <c r="C312" i="15"/>
  <c r="D283" i="19"/>
  <c r="E283" i="19"/>
  <c r="D278" i="10"/>
  <c r="C279" i="10" s="1"/>
  <c r="E278" i="10"/>
  <c r="F282" i="19"/>
  <c r="E288" i="16"/>
  <c r="D288" i="16"/>
  <c r="D280" i="12"/>
  <c r="E280" i="12"/>
  <c r="D285" i="13"/>
  <c r="E285" i="13"/>
  <c r="D317" i="18"/>
  <c r="C318" i="18" s="1"/>
  <c r="E317" i="18"/>
  <c r="D281" i="9"/>
  <c r="C282" i="9" s="1"/>
  <c r="E281" i="9"/>
  <c r="E267" i="4"/>
  <c r="D267" i="4"/>
  <c r="D274" i="2" l="1"/>
  <c r="C275" i="2" s="1"/>
  <c r="E274" i="2"/>
  <c r="F283" i="19"/>
  <c r="F280" i="12"/>
  <c r="F285" i="13"/>
  <c r="F267" i="4"/>
  <c r="D318" i="18"/>
  <c r="E318" i="18"/>
  <c r="D279" i="10"/>
  <c r="C280" i="10" s="1"/>
  <c r="E279" i="10"/>
  <c r="F288" i="16"/>
  <c r="C286" i="13"/>
  <c r="C289" i="16"/>
  <c r="C284" i="19"/>
  <c r="C268" i="4"/>
  <c r="E282" i="9"/>
  <c r="D282" i="9"/>
  <c r="C283" i="9" s="1"/>
  <c r="F317" i="18"/>
  <c r="C281" i="12"/>
  <c r="F281" i="9"/>
  <c r="F278" i="10"/>
  <c r="D312" i="15"/>
  <c r="E312" i="15"/>
  <c r="D275" i="2" l="1"/>
  <c r="C276" i="2" s="1"/>
  <c r="E275" i="2"/>
  <c r="F274" i="2"/>
  <c r="F318" i="18"/>
  <c r="C319" i="18"/>
  <c r="E319" i="18" s="1"/>
  <c r="F312" i="15"/>
  <c r="D286" i="13"/>
  <c r="E286" i="13"/>
  <c r="D283" i="9"/>
  <c r="C284" i="9" s="1"/>
  <c r="E283" i="9"/>
  <c r="D280" i="10"/>
  <c r="E280" i="10"/>
  <c r="F279" i="10"/>
  <c r="D268" i="4"/>
  <c r="E268" i="4"/>
  <c r="D319" i="18"/>
  <c r="E281" i="12"/>
  <c r="D281" i="12"/>
  <c r="D284" i="19"/>
  <c r="E284" i="19"/>
  <c r="C313" i="15"/>
  <c r="F282" i="9"/>
  <c r="D289" i="16"/>
  <c r="C290" i="16" s="1"/>
  <c r="E289" i="16"/>
  <c r="E276" i="2" l="1"/>
  <c r="D276" i="2"/>
  <c r="F275" i="2"/>
  <c r="F281" i="12"/>
  <c r="F280" i="10"/>
  <c r="F283" i="9"/>
  <c r="F319" i="18"/>
  <c r="C281" i="10"/>
  <c r="D284" i="9"/>
  <c r="C285" i="9" s="1"/>
  <c r="E284" i="9"/>
  <c r="D290" i="16"/>
  <c r="E290" i="16"/>
  <c r="F268" i="4"/>
  <c r="F284" i="19"/>
  <c r="C269" i="4"/>
  <c r="C282" i="12"/>
  <c r="F289" i="16"/>
  <c r="F286" i="13"/>
  <c r="C285" i="19"/>
  <c r="D313" i="15"/>
  <c r="C314" i="15" s="1"/>
  <c r="E313" i="15"/>
  <c r="C320" i="18"/>
  <c r="C287" i="13"/>
  <c r="F276" i="2" l="1"/>
  <c r="C277" i="2"/>
  <c r="D285" i="9"/>
  <c r="C286" i="9" s="1"/>
  <c r="E285" i="9"/>
  <c r="F290" i="16"/>
  <c r="C291" i="16"/>
  <c r="D282" i="12"/>
  <c r="E282" i="12"/>
  <c r="D287" i="13"/>
  <c r="E287" i="13"/>
  <c r="F313" i="15"/>
  <c r="D314" i="15"/>
  <c r="E314" i="15"/>
  <c r="D285" i="19"/>
  <c r="E285" i="19"/>
  <c r="D281" i="10"/>
  <c r="C282" i="10" s="1"/>
  <c r="E281" i="10"/>
  <c r="D320" i="18"/>
  <c r="E320" i="18"/>
  <c r="F284" i="9"/>
  <c r="D269" i="4"/>
  <c r="E269" i="4"/>
  <c r="D277" i="2" l="1"/>
  <c r="E277" i="2"/>
  <c r="F285" i="19"/>
  <c r="F320" i="18"/>
  <c r="F287" i="13"/>
  <c r="F282" i="12"/>
  <c r="F281" i="10"/>
  <c r="D291" i="16"/>
  <c r="C292" i="16" s="1"/>
  <c r="E291" i="16"/>
  <c r="F314" i="15"/>
  <c r="C288" i="13"/>
  <c r="D286" i="9"/>
  <c r="E286" i="9"/>
  <c r="F269" i="4"/>
  <c r="C321" i="18"/>
  <c r="D282" i="10"/>
  <c r="C283" i="10" s="1"/>
  <c r="E282" i="10"/>
  <c r="C270" i="4"/>
  <c r="C286" i="19"/>
  <c r="C315" i="15"/>
  <c r="C283" i="12"/>
  <c r="F285" i="9"/>
  <c r="C278" i="2" l="1"/>
  <c r="F277" i="2"/>
  <c r="F286" i="9"/>
  <c r="F291" i="16"/>
  <c r="D321" i="18"/>
  <c r="C322" i="18" s="1"/>
  <c r="E321" i="18"/>
  <c r="D286" i="19"/>
  <c r="E286" i="19"/>
  <c r="D283" i="10"/>
  <c r="C284" i="10" s="1"/>
  <c r="E283" i="10"/>
  <c r="E283" i="12"/>
  <c r="D283" i="12"/>
  <c r="D315" i="15"/>
  <c r="E315" i="15"/>
  <c r="D270" i="4"/>
  <c r="E270" i="4"/>
  <c r="D292" i="16"/>
  <c r="E292" i="16"/>
  <c r="D288" i="13"/>
  <c r="E288" i="13"/>
  <c r="C287" i="9"/>
  <c r="F282" i="10"/>
  <c r="F283" i="12" l="1"/>
  <c r="D278" i="2"/>
  <c r="E278" i="2"/>
  <c r="F286" i="19"/>
  <c r="F315" i="15"/>
  <c r="F292" i="16"/>
  <c r="C293" i="16"/>
  <c r="E293" i="16" s="1"/>
  <c r="D322" i="18"/>
  <c r="C323" i="18" s="1"/>
  <c r="E322" i="18"/>
  <c r="C284" i="12"/>
  <c r="D287" i="9"/>
  <c r="E287" i="9"/>
  <c r="D284" i="10"/>
  <c r="C285" i="10" s="1"/>
  <c r="E284" i="10"/>
  <c r="F321" i="18"/>
  <c r="D293" i="16"/>
  <c r="F270" i="4"/>
  <c r="C271" i="4"/>
  <c r="F288" i="13"/>
  <c r="C289" i="13"/>
  <c r="C316" i="15"/>
  <c r="F283" i="10"/>
  <c r="C287" i="19"/>
  <c r="C279" i="2" l="1"/>
  <c r="F278" i="2"/>
  <c r="F287" i="9"/>
  <c r="D285" i="10"/>
  <c r="E285" i="10"/>
  <c r="F293" i="16"/>
  <c r="D284" i="12"/>
  <c r="E284" i="12"/>
  <c r="D316" i="15"/>
  <c r="C317" i="15" s="1"/>
  <c r="E316" i="15"/>
  <c r="D289" i="13"/>
  <c r="C290" i="13" s="1"/>
  <c r="E289" i="13"/>
  <c r="D271" i="4"/>
  <c r="E271" i="4"/>
  <c r="D323" i="18"/>
  <c r="C324" i="18" s="1"/>
  <c r="E323" i="18"/>
  <c r="D287" i="19"/>
  <c r="E287" i="19"/>
  <c r="F284" i="10"/>
  <c r="C288" i="9"/>
  <c r="C294" i="16"/>
  <c r="F322" i="18"/>
  <c r="D279" i="2" l="1"/>
  <c r="E279" i="2"/>
  <c r="F287" i="19"/>
  <c r="C288" i="19"/>
  <c r="D288" i="19" s="1"/>
  <c r="F284" i="12"/>
  <c r="F289" i="13"/>
  <c r="F285" i="10"/>
  <c r="C286" i="10"/>
  <c r="E286" i="10" s="1"/>
  <c r="D324" i="18"/>
  <c r="C325" i="18" s="1"/>
  <c r="E324" i="18"/>
  <c r="D290" i="13"/>
  <c r="F290" i="13" s="1"/>
  <c r="E290" i="13"/>
  <c r="F323" i="18"/>
  <c r="D317" i="15"/>
  <c r="C318" i="15" s="1"/>
  <c r="E317" i="15"/>
  <c r="E288" i="19"/>
  <c r="D294" i="16"/>
  <c r="E294" i="16"/>
  <c r="D288" i="9"/>
  <c r="C289" i="9" s="1"/>
  <c r="E288" i="9"/>
  <c r="F271" i="4"/>
  <c r="F316" i="15"/>
  <c r="C272" i="4"/>
  <c r="C285" i="12"/>
  <c r="C280" i="2" l="1"/>
  <c r="F279" i="2"/>
  <c r="F288" i="19"/>
  <c r="D286" i="10"/>
  <c r="F286" i="10" s="1"/>
  <c r="D289" i="9"/>
  <c r="C290" i="9" s="1"/>
  <c r="E289" i="9"/>
  <c r="D325" i="18"/>
  <c r="E325" i="18"/>
  <c r="C291" i="13"/>
  <c r="D318" i="15"/>
  <c r="E318" i="15"/>
  <c r="C289" i="19"/>
  <c r="F317" i="15"/>
  <c r="E285" i="12"/>
  <c r="D285" i="12"/>
  <c r="C286" i="12" s="1"/>
  <c r="F294" i="16"/>
  <c r="F288" i="9"/>
  <c r="D272" i="4"/>
  <c r="E272" i="4"/>
  <c r="C295" i="16"/>
  <c r="F324" i="18"/>
  <c r="F318" i="15" l="1"/>
  <c r="E280" i="2"/>
  <c r="D280" i="2"/>
  <c r="F325" i="18"/>
  <c r="C326" i="18"/>
  <c r="D326" i="18" s="1"/>
  <c r="C287" i="10"/>
  <c r="D287" i="10" s="1"/>
  <c r="C288" i="10" s="1"/>
  <c r="D286" i="12"/>
  <c r="C287" i="12" s="1"/>
  <c r="E286" i="12"/>
  <c r="E290" i="9"/>
  <c r="D290" i="9"/>
  <c r="D291" i="13"/>
  <c r="E291" i="13"/>
  <c r="E326" i="18"/>
  <c r="F272" i="4"/>
  <c r="D289" i="19"/>
  <c r="E289" i="19"/>
  <c r="C273" i="4"/>
  <c r="E287" i="10"/>
  <c r="E295" i="16"/>
  <c r="D295" i="16"/>
  <c r="F295" i="16" s="1"/>
  <c r="C319" i="15"/>
  <c r="F285" i="12"/>
  <c r="F289" i="9"/>
  <c r="F280" i="2" l="1"/>
  <c r="C281" i="2"/>
  <c r="F290" i="9"/>
  <c r="F326" i="18"/>
  <c r="D288" i="10"/>
  <c r="E288" i="10"/>
  <c r="F291" i="13"/>
  <c r="F289" i="19"/>
  <c r="C296" i="16"/>
  <c r="C291" i="9"/>
  <c r="C327" i="18"/>
  <c r="E287" i="12"/>
  <c r="D287" i="12"/>
  <c r="C290" i="19"/>
  <c r="F287" i="10"/>
  <c r="D319" i="15"/>
  <c r="E319" i="15"/>
  <c r="D273" i="4"/>
  <c r="E273" i="4"/>
  <c r="C292" i="13"/>
  <c r="F286" i="12"/>
  <c r="E281" i="2" l="1"/>
  <c r="D281" i="2"/>
  <c r="F319" i="15"/>
  <c r="F287" i="12"/>
  <c r="E327" i="18"/>
  <c r="D327" i="18"/>
  <c r="C328" i="18" s="1"/>
  <c r="D292" i="13"/>
  <c r="F292" i="13" s="1"/>
  <c r="E292" i="13"/>
  <c r="D291" i="9"/>
  <c r="C292" i="9" s="1"/>
  <c r="E291" i="9"/>
  <c r="F273" i="4"/>
  <c r="C274" i="4"/>
  <c r="D290" i="19"/>
  <c r="E290" i="19"/>
  <c r="D296" i="16"/>
  <c r="E296" i="16"/>
  <c r="C320" i="15"/>
  <c r="C288" i="12"/>
  <c r="F288" i="10"/>
  <c r="C289" i="10"/>
  <c r="C282" i="2" l="1"/>
  <c r="F281" i="2"/>
  <c r="F290" i="19"/>
  <c r="F296" i="16"/>
  <c r="D288" i="12"/>
  <c r="E288" i="12"/>
  <c r="D274" i="4"/>
  <c r="E274" i="4"/>
  <c r="C293" i="13"/>
  <c r="D320" i="15"/>
  <c r="E320" i="15"/>
  <c r="D328" i="18"/>
  <c r="C329" i="18" s="1"/>
  <c r="E328" i="18"/>
  <c r="F327" i="18"/>
  <c r="D292" i="9"/>
  <c r="E292" i="9"/>
  <c r="C297" i="16"/>
  <c r="C291" i="19"/>
  <c r="F291" i="9"/>
  <c r="D289" i="10"/>
  <c r="C290" i="10" s="1"/>
  <c r="E289" i="10"/>
  <c r="E282" i="2" l="1"/>
  <c r="D282" i="2"/>
  <c r="F320" i="15"/>
  <c r="F288" i="12"/>
  <c r="F292" i="9"/>
  <c r="D329" i="18"/>
  <c r="E329" i="18"/>
  <c r="D290" i="10"/>
  <c r="E290" i="10"/>
  <c r="C293" i="9"/>
  <c r="F274" i="4"/>
  <c r="D293" i="13"/>
  <c r="C294" i="13" s="1"/>
  <c r="E293" i="13"/>
  <c r="C275" i="4"/>
  <c r="F289" i="10"/>
  <c r="D291" i="19"/>
  <c r="E291" i="19"/>
  <c r="F328" i="18"/>
  <c r="C289" i="12"/>
  <c r="D297" i="16"/>
  <c r="E297" i="16"/>
  <c r="C321" i="15"/>
  <c r="F282" i="2" l="1"/>
  <c r="C283" i="2"/>
  <c r="F297" i="16"/>
  <c r="E275" i="4"/>
  <c r="D275" i="4"/>
  <c r="D293" i="9"/>
  <c r="C294" i="9" s="1"/>
  <c r="E293" i="9"/>
  <c r="C298" i="16"/>
  <c r="E289" i="12"/>
  <c r="D289" i="12"/>
  <c r="F290" i="10"/>
  <c r="C291" i="10"/>
  <c r="D294" i="13"/>
  <c r="C295" i="13" s="1"/>
  <c r="E294" i="13"/>
  <c r="F329" i="18"/>
  <c r="F291" i="19"/>
  <c r="D321" i="15"/>
  <c r="E321" i="15"/>
  <c r="C292" i="19"/>
  <c r="F293" i="13"/>
  <c r="C330" i="18"/>
  <c r="F275" i="4" l="1"/>
  <c r="F289" i="12"/>
  <c r="E283" i="2"/>
  <c r="D283" i="2"/>
  <c r="C284" i="2" s="1"/>
  <c r="F321" i="15"/>
  <c r="D291" i="10"/>
  <c r="E291" i="10"/>
  <c r="D294" i="9"/>
  <c r="E294" i="9"/>
  <c r="D295" i="13"/>
  <c r="E295" i="13"/>
  <c r="F293" i="9"/>
  <c r="D292" i="19"/>
  <c r="E292" i="19"/>
  <c r="C322" i="15"/>
  <c r="C290" i="12"/>
  <c r="C276" i="4"/>
  <c r="D298" i="16"/>
  <c r="C299" i="16" s="1"/>
  <c r="E298" i="16"/>
  <c r="D330" i="18"/>
  <c r="E330" i="18"/>
  <c r="F294" i="13"/>
  <c r="D284" i="2" l="1"/>
  <c r="C285" i="2" s="1"/>
  <c r="E284" i="2"/>
  <c r="F283" i="2"/>
  <c r="F292" i="19"/>
  <c r="D276" i="4"/>
  <c r="E276" i="4"/>
  <c r="D290" i="12"/>
  <c r="C291" i="12" s="1"/>
  <c r="E290" i="12"/>
  <c r="F295" i="13"/>
  <c r="F294" i="9"/>
  <c r="C295" i="9"/>
  <c r="F330" i="18"/>
  <c r="F291" i="10"/>
  <c r="D322" i="15"/>
  <c r="E322" i="15"/>
  <c r="C293" i="19"/>
  <c r="D299" i="16"/>
  <c r="E299" i="16"/>
  <c r="C331" i="18"/>
  <c r="F298" i="16"/>
  <c r="C296" i="13"/>
  <c r="C292" i="10"/>
  <c r="D285" i="2" l="1"/>
  <c r="C286" i="2" s="1"/>
  <c r="E285" i="2"/>
  <c r="F284" i="2"/>
  <c r="F322" i="15"/>
  <c r="D292" i="10"/>
  <c r="E292" i="10"/>
  <c r="C323" i="15"/>
  <c r="D331" i="18"/>
  <c r="C332" i="18" s="1"/>
  <c r="E331" i="18"/>
  <c r="F290" i="12"/>
  <c r="F276" i="4"/>
  <c r="D296" i="13"/>
  <c r="F296" i="13" s="1"/>
  <c r="E296" i="13"/>
  <c r="E291" i="12"/>
  <c r="D291" i="12"/>
  <c r="F299" i="16"/>
  <c r="D295" i="9"/>
  <c r="C296" i="9" s="1"/>
  <c r="E295" i="9"/>
  <c r="C300" i="16"/>
  <c r="D293" i="19"/>
  <c r="C294" i="19" s="1"/>
  <c r="E293" i="19"/>
  <c r="C277" i="4"/>
  <c r="F291" i="12" l="1"/>
  <c r="D286" i="2"/>
  <c r="C287" i="2" s="1"/>
  <c r="E286" i="2"/>
  <c r="F285" i="2"/>
  <c r="C292" i="12"/>
  <c r="D292" i="12" s="1"/>
  <c r="D332" i="18"/>
  <c r="C333" i="18" s="1"/>
  <c r="E332" i="18"/>
  <c r="D294" i="19"/>
  <c r="E294" i="19"/>
  <c r="F331" i="18"/>
  <c r="D300" i="16"/>
  <c r="C301" i="16" s="1"/>
  <c r="E300" i="16"/>
  <c r="E323" i="15"/>
  <c r="D323" i="15"/>
  <c r="D277" i="4"/>
  <c r="C278" i="4" s="1"/>
  <c r="E277" i="4"/>
  <c r="C297" i="13"/>
  <c r="F292" i="10"/>
  <c r="D296" i="9"/>
  <c r="E296" i="9"/>
  <c r="F293" i="19"/>
  <c r="F295" i="9"/>
  <c r="C293" i="10"/>
  <c r="E292" i="12" l="1"/>
  <c r="F292" i="12" s="1"/>
  <c r="D287" i="2"/>
  <c r="C288" i="2" s="1"/>
  <c r="E287" i="2"/>
  <c r="F323" i="15"/>
  <c r="F286" i="2"/>
  <c r="D278" i="4"/>
  <c r="E278" i="4"/>
  <c r="F294" i="19"/>
  <c r="D293" i="10"/>
  <c r="E293" i="10"/>
  <c r="D297" i="13"/>
  <c r="E297" i="13"/>
  <c r="D301" i="16"/>
  <c r="E301" i="16"/>
  <c r="C324" i="15"/>
  <c r="F300" i="16"/>
  <c r="D333" i="18"/>
  <c r="C334" i="18" s="1"/>
  <c r="E333" i="18"/>
  <c r="F296" i="9"/>
  <c r="C297" i="9"/>
  <c r="F277" i="4"/>
  <c r="C293" i="12"/>
  <c r="C295" i="19"/>
  <c r="F332" i="18"/>
  <c r="E288" i="2" l="1"/>
  <c r="D288" i="2"/>
  <c r="F287" i="2"/>
  <c r="F301" i="16"/>
  <c r="F297" i="13"/>
  <c r="F293" i="10"/>
  <c r="D324" i="15"/>
  <c r="C325" i="15" s="1"/>
  <c r="E324" i="15"/>
  <c r="C294" i="10"/>
  <c r="D295" i="19"/>
  <c r="C296" i="19" s="1"/>
  <c r="E295" i="19"/>
  <c r="E334" i="18"/>
  <c r="D334" i="18"/>
  <c r="C302" i="16"/>
  <c r="E293" i="12"/>
  <c r="D293" i="12"/>
  <c r="C298" i="13"/>
  <c r="F278" i="4"/>
  <c r="D297" i="9"/>
  <c r="C298" i="9" s="1"/>
  <c r="E297" i="9"/>
  <c r="F333" i="18"/>
  <c r="C279" i="4"/>
  <c r="C289" i="2" l="1"/>
  <c r="F288" i="2"/>
  <c r="E325" i="15"/>
  <c r="D325" i="15"/>
  <c r="F325" i="15" s="1"/>
  <c r="D296" i="19"/>
  <c r="C297" i="19" s="1"/>
  <c r="E296" i="19"/>
  <c r="E298" i="9"/>
  <c r="D298" i="9"/>
  <c r="C299" i="9" s="1"/>
  <c r="F334" i="18"/>
  <c r="F297" i="9"/>
  <c r="C335" i="18"/>
  <c r="D294" i="10"/>
  <c r="F294" i="10" s="1"/>
  <c r="E294" i="10"/>
  <c r="D298" i="13"/>
  <c r="C299" i="13" s="1"/>
  <c r="E298" i="13"/>
  <c r="F295" i="19"/>
  <c r="F293" i="12"/>
  <c r="F324" i="15"/>
  <c r="D302" i="16"/>
  <c r="C303" i="16" s="1"/>
  <c r="E302" i="16"/>
  <c r="D279" i="4"/>
  <c r="C280" i="4" s="1"/>
  <c r="E279" i="4"/>
  <c r="C294" i="12"/>
  <c r="E289" i="2" l="1"/>
  <c r="D289" i="2"/>
  <c r="F298" i="13"/>
  <c r="D303" i="16"/>
  <c r="E303" i="16"/>
  <c r="D299" i="9"/>
  <c r="E299" i="9"/>
  <c r="D297" i="19"/>
  <c r="E297" i="19"/>
  <c r="C295" i="10"/>
  <c r="F302" i="16"/>
  <c r="D294" i="12"/>
  <c r="E294" i="12"/>
  <c r="E335" i="18"/>
  <c r="D335" i="18"/>
  <c r="F296" i="19"/>
  <c r="F279" i="4"/>
  <c r="C326" i="15"/>
  <c r="D299" i="13"/>
  <c r="E299" i="13"/>
  <c r="D280" i="4"/>
  <c r="E280" i="4"/>
  <c r="F298" i="9"/>
  <c r="F335" i="18" l="1"/>
  <c r="F289" i="2"/>
  <c r="C290" i="2"/>
  <c r="F297" i="19"/>
  <c r="F299" i="13"/>
  <c r="F299" i="9"/>
  <c r="F280" i="4"/>
  <c r="F294" i="12"/>
  <c r="C298" i="19"/>
  <c r="D326" i="15"/>
  <c r="C327" i="15" s="1"/>
  <c r="E326" i="15"/>
  <c r="C300" i="9"/>
  <c r="D295" i="10"/>
  <c r="F295" i="10" s="1"/>
  <c r="E295" i="10"/>
  <c r="C281" i="4"/>
  <c r="C336" i="18"/>
  <c r="F303" i="16"/>
  <c r="C300" i="13"/>
  <c r="C295" i="12"/>
  <c r="C304" i="16"/>
  <c r="D290" i="2" l="1"/>
  <c r="E290" i="2"/>
  <c r="E327" i="15"/>
  <c r="D327" i="15"/>
  <c r="F327" i="15" s="1"/>
  <c r="D300" i="9"/>
  <c r="E300" i="9"/>
  <c r="E295" i="12"/>
  <c r="D295" i="12"/>
  <c r="C296" i="12" s="1"/>
  <c r="C296" i="10"/>
  <c r="D300" i="13"/>
  <c r="E300" i="13"/>
  <c r="F326" i="15"/>
  <c r="D281" i="4"/>
  <c r="E281" i="4"/>
  <c r="D298" i="19"/>
  <c r="C299" i="19" s="1"/>
  <c r="E298" i="19"/>
  <c r="D336" i="18"/>
  <c r="E336" i="18"/>
  <c r="D304" i="16"/>
  <c r="E304" i="16"/>
  <c r="C291" i="2" l="1"/>
  <c r="F290" i="2"/>
  <c r="F336" i="18"/>
  <c r="C337" i="18"/>
  <c r="D337" i="18" s="1"/>
  <c r="F300" i="13"/>
  <c r="D296" i="12"/>
  <c r="C297" i="12" s="1"/>
  <c r="E296" i="12"/>
  <c r="C301" i="13"/>
  <c r="F298" i="19"/>
  <c r="D296" i="10"/>
  <c r="E296" i="10"/>
  <c r="F300" i="9"/>
  <c r="C301" i="9"/>
  <c r="F281" i="4"/>
  <c r="C328" i="15"/>
  <c r="F304" i="16"/>
  <c r="C282" i="4"/>
  <c r="D299" i="19"/>
  <c r="E299" i="19"/>
  <c r="C305" i="16"/>
  <c r="F295" i="12"/>
  <c r="E337" i="18" l="1"/>
  <c r="F337" i="18" s="1"/>
  <c r="D291" i="2"/>
  <c r="E291" i="2"/>
  <c r="F296" i="10"/>
  <c r="F299" i="19"/>
  <c r="C300" i="19"/>
  <c r="D301" i="13"/>
  <c r="F301" i="13" s="1"/>
  <c r="E301" i="13"/>
  <c r="D305" i="16"/>
  <c r="E305" i="16"/>
  <c r="E297" i="12"/>
  <c r="D297" i="12"/>
  <c r="C338" i="18"/>
  <c r="C297" i="10"/>
  <c r="F296" i="12"/>
  <c r="D301" i="9"/>
  <c r="C302" i="9" s="1"/>
  <c r="E301" i="9"/>
  <c r="D282" i="4"/>
  <c r="E282" i="4"/>
  <c r="D328" i="15"/>
  <c r="C329" i="15" s="1"/>
  <c r="E328" i="15"/>
  <c r="F297" i="12" l="1"/>
  <c r="C292" i="2"/>
  <c r="F291" i="2"/>
  <c r="F305" i="16"/>
  <c r="F282" i="4"/>
  <c r="C306" i="16"/>
  <c r="C283" i="4"/>
  <c r="C302" i="13"/>
  <c r="D338" i="18"/>
  <c r="E338" i="18"/>
  <c r="D302" i="9"/>
  <c r="E302" i="9"/>
  <c r="E329" i="15"/>
  <c r="D329" i="15"/>
  <c r="F301" i="9"/>
  <c r="C298" i="12"/>
  <c r="D300" i="19"/>
  <c r="C301" i="19" s="1"/>
  <c r="E300" i="19"/>
  <c r="F328" i="15"/>
  <c r="D297" i="10"/>
  <c r="E297" i="10"/>
  <c r="E292" i="2" l="1"/>
  <c r="D292" i="2"/>
  <c r="F329" i="15"/>
  <c r="F338" i="18"/>
  <c r="C330" i="15"/>
  <c r="E283" i="4"/>
  <c r="D283" i="4"/>
  <c r="F283" i="4" s="1"/>
  <c r="D302" i="13"/>
  <c r="E302" i="13"/>
  <c r="F302" i="9"/>
  <c r="F297" i="10"/>
  <c r="C298" i="10"/>
  <c r="C303" i="9"/>
  <c r="D306" i="16"/>
  <c r="E306" i="16"/>
  <c r="D301" i="19"/>
  <c r="E301" i="19"/>
  <c r="F300" i="19"/>
  <c r="D298" i="12"/>
  <c r="E298" i="12"/>
  <c r="C339" i="18"/>
  <c r="F292" i="2" l="1"/>
  <c r="C293" i="2"/>
  <c r="F306" i="16"/>
  <c r="C284" i="4"/>
  <c r="D298" i="10"/>
  <c r="E298" i="10"/>
  <c r="D303" i="9"/>
  <c r="C304" i="9" s="1"/>
  <c r="E303" i="9"/>
  <c r="F298" i="12"/>
  <c r="F301" i="19"/>
  <c r="F302" i="13"/>
  <c r="D330" i="15"/>
  <c r="C331" i="15" s="1"/>
  <c r="E330" i="15"/>
  <c r="C302" i="19"/>
  <c r="D339" i="18"/>
  <c r="E339" i="18"/>
  <c r="C307" i="16"/>
  <c r="C299" i="12"/>
  <c r="C303" i="13"/>
  <c r="E293" i="2" l="1"/>
  <c r="D293" i="2"/>
  <c r="F339" i="18"/>
  <c r="E331" i="15"/>
  <c r="D331" i="15"/>
  <c r="D304" i="9"/>
  <c r="E304" i="9"/>
  <c r="F303" i="9"/>
  <c r="D302" i="19"/>
  <c r="F302" i="19" s="1"/>
  <c r="E302" i="19"/>
  <c r="F298" i="10"/>
  <c r="D303" i="13"/>
  <c r="C304" i="13" s="1"/>
  <c r="E303" i="13"/>
  <c r="E299" i="12"/>
  <c r="D299" i="12"/>
  <c r="C300" i="12" s="1"/>
  <c r="D307" i="16"/>
  <c r="E307" i="16"/>
  <c r="C340" i="18"/>
  <c r="C299" i="10"/>
  <c r="F330" i="15"/>
  <c r="D284" i="4"/>
  <c r="C285" i="4" s="1"/>
  <c r="E284" i="4"/>
  <c r="C294" i="2" l="1"/>
  <c r="F293" i="2"/>
  <c r="F331" i="15"/>
  <c r="D285" i="4"/>
  <c r="E285" i="4"/>
  <c r="D299" i="10"/>
  <c r="E299" i="10"/>
  <c r="D300" i="12"/>
  <c r="E300" i="12"/>
  <c r="F304" i="9"/>
  <c r="D304" i="13"/>
  <c r="E304" i="13"/>
  <c r="D340" i="18"/>
  <c r="C341" i="18" s="1"/>
  <c r="E340" i="18"/>
  <c r="F303" i="13"/>
  <c r="C305" i="9"/>
  <c r="F307" i="16"/>
  <c r="C332" i="15"/>
  <c r="F284" i="4"/>
  <c r="C308" i="16"/>
  <c r="C303" i="19"/>
  <c r="F299" i="12"/>
  <c r="E294" i="2" l="1"/>
  <c r="D294" i="2"/>
  <c r="F300" i="12"/>
  <c r="F304" i="13"/>
  <c r="D305" i="9"/>
  <c r="C306" i="9" s="1"/>
  <c r="E305" i="9"/>
  <c r="F299" i="10"/>
  <c r="C300" i="10"/>
  <c r="D332" i="15"/>
  <c r="E332" i="15"/>
  <c r="F285" i="4"/>
  <c r="C305" i="13"/>
  <c r="D341" i="18"/>
  <c r="E341" i="18"/>
  <c r="D303" i="19"/>
  <c r="E303" i="19"/>
  <c r="D308" i="16"/>
  <c r="F308" i="16" s="1"/>
  <c r="E308" i="16"/>
  <c r="F340" i="18"/>
  <c r="C301" i="12"/>
  <c r="C286" i="4"/>
  <c r="F294" i="2" l="1"/>
  <c r="F332" i="15"/>
  <c r="C295" i="2"/>
  <c r="D295" i="2" s="1"/>
  <c r="C296" i="2" s="1"/>
  <c r="E295" i="2"/>
  <c r="F341" i="18"/>
  <c r="E306" i="9"/>
  <c r="D306" i="9"/>
  <c r="D300" i="10"/>
  <c r="E300" i="10"/>
  <c r="D305" i="13"/>
  <c r="E305" i="13"/>
  <c r="E301" i="12"/>
  <c r="D301" i="12"/>
  <c r="F305" i="9"/>
  <c r="C342" i="18"/>
  <c r="C309" i="16"/>
  <c r="F303" i="19"/>
  <c r="C333" i="15"/>
  <c r="D286" i="4"/>
  <c r="E286" i="4"/>
  <c r="C304" i="19"/>
  <c r="D296" i="2" l="1"/>
  <c r="E296" i="2"/>
  <c r="F295" i="2"/>
  <c r="F306" i="9"/>
  <c r="F301" i="12"/>
  <c r="F305" i="13"/>
  <c r="D342" i="18"/>
  <c r="C343" i="18" s="1"/>
  <c r="E342" i="18"/>
  <c r="F300" i="10"/>
  <c r="F286" i="4"/>
  <c r="C301" i="10"/>
  <c r="D304" i="19"/>
  <c r="E304" i="19"/>
  <c r="D309" i="16"/>
  <c r="E309" i="16"/>
  <c r="C287" i="4"/>
  <c r="C302" i="12"/>
  <c r="E333" i="15"/>
  <c r="D333" i="15"/>
  <c r="C306" i="13"/>
  <c r="C307" i="9"/>
  <c r="F333" i="15" l="1"/>
  <c r="C297" i="2"/>
  <c r="F296" i="2"/>
  <c r="F304" i="19"/>
  <c r="D287" i="4"/>
  <c r="E287" i="4"/>
  <c r="D301" i="10"/>
  <c r="E301" i="10"/>
  <c r="D307" i="9"/>
  <c r="E307" i="9"/>
  <c r="F309" i="16"/>
  <c r="C310" i="16"/>
  <c r="D343" i="18"/>
  <c r="C344" i="18" s="1"/>
  <c r="E343" i="18"/>
  <c r="D306" i="13"/>
  <c r="E306" i="13"/>
  <c r="D302" i="12"/>
  <c r="C303" i="12" s="1"/>
  <c r="E302" i="12"/>
  <c r="C334" i="15"/>
  <c r="C305" i="19"/>
  <c r="F342" i="18"/>
  <c r="E297" i="2" l="1"/>
  <c r="D297" i="2"/>
  <c r="C298" i="2" s="1"/>
  <c r="F306" i="13"/>
  <c r="E303" i="12"/>
  <c r="D303" i="12"/>
  <c r="F307" i="9"/>
  <c r="D344" i="18"/>
  <c r="E344" i="18"/>
  <c r="F301" i="10"/>
  <c r="D334" i="15"/>
  <c r="C335" i="15" s="1"/>
  <c r="E334" i="15"/>
  <c r="F343" i="18"/>
  <c r="C302" i="10"/>
  <c r="D305" i="19"/>
  <c r="E305" i="19"/>
  <c r="D310" i="16"/>
  <c r="C311" i="16" s="1"/>
  <c r="E310" i="16"/>
  <c r="C307" i="13"/>
  <c r="F302" i="12"/>
  <c r="F287" i="4"/>
  <c r="C308" i="9"/>
  <c r="C288" i="4"/>
  <c r="F303" i="12" l="1"/>
  <c r="D298" i="2"/>
  <c r="E298" i="2"/>
  <c r="F297" i="2"/>
  <c r="F344" i="18"/>
  <c r="D311" i="16"/>
  <c r="E311" i="16"/>
  <c r="D302" i="10"/>
  <c r="E302" i="10"/>
  <c r="D307" i="13"/>
  <c r="E307" i="13"/>
  <c r="F334" i="15"/>
  <c r="E335" i="15"/>
  <c r="D335" i="15"/>
  <c r="F335" i="15" s="1"/>
  <c r="D288" i="4"/>
  <c r="C289" i="4" s="1"/>
  <c r="E288" i="4"/>
  <c r="F305" i="19"/>
  <c r="C345" i="18"/>
  <c r="C304" i="12"/>
  <c r="F310" i="16"/>
  <c r="D308" i="9"/>
  <c r="E308" i="9"/>
  <c r="C306" i="19"/>
  <c r="F298" i="2" l="1"/>
  <c r="C299" i="2"/>
  <c r="F308" i="9"/>
  <c r="F307" i="13"/>
  <c r="D289" i="4"/>
  <c r="E289" i="4"/>
  <c r="C309" i="9"/>
  <c r="D304" i="12"/>
  <c r="C305" i="12" s="1"/>
  <c r="E304" i="12"/>
  <c r="F302" i="10"/>
  <c r="D345" i="18"/>
  <c r="C346" i="18" s="1"/>
  <c r="E345" i="18"/>
  <c r="C303" i="10"/>
  <c r="C336" i="15"/>
  <c r="F311" i="16"/>
  <c r="D306" i="19"/>
  <c r="C307" i="19" s="1"/>
  <c r="E306" i="19"/>
  <c r="F288" i="4"/>
  <c r="C308" i="13"/>
  <c r="C312" i="16"/>
  <c r="D299" i="2" l="1"/>
  <c r="C300" i="2" s="1"/>
  <c r="E299" i="2"/>
  <c r="D307" i="19"/>
  <c r="E307" i="19"/>
  <c r="D312" i="16"/>
  <c r="C313" i="16" s="1"/>
  <c r="E312" i="16"/>
  <c r="F304" i="12"/>
  <c r="D309" i="9"/>
  <c r="E309" i="9"/>
  <c r="E305" i="12"/>
  <c r="D305" i="12"/>
  <c r="D308" i="13"/>
  <c r="C309" i="13" s="1"/>
  <c r="E308" i="13"/>
  <c r="F289" i="4"/>
  <c r="D303" i="10"/>
  <c r="F303" i="10" s="1"/>
  <c r="E303" i="10"/>
  <c r="F306" i="19"/>
  <c r="F345" i="18"/>
  <c r="C290" i="4"/>
  <c r="D346" i="18"/>
  <c r="C347" i="18" s="1"/>
  <c r="E346" i="18"/>
  <c r="D336" i="15"/>
  <c r="C337" i="15" s="1"/>
  <c r="E336" i="15"/>
  <c r="F305" i="12" l="1"/>
  <c r="E300" i="2"/>
  <c r="D300" i="2"/>
  <c r="F299" i="2"/>
  <c r="F309" i="9"/>
  <c r="D347" i="18"/>
  <c r="C348" i="18" s="1"/>
  <c r="E347" i="18"/>
  <c r="D313" i="16"/>
  <c r="E313" i="16"/>
  <c r="E337" i="15"/>
  <c r="D337" i="15"/>
  <c r="C338" i="15" s="1"/>
  <c r="D309" i="13"/>
  <c r="E309" i="13"/>
  <c r="C306" i="12"/>
  <c r="C304" i="10"/>
  <c r="C310" i="9"/>
  <c r="F312" i="16"/>
  <c r="F336" i="15"/>
  <c r="F307" i="19"/>
  <c r="F346" i="18"/>
  <c r="D290" i="4"/>
  <c r="E290" i="4"/>
  <c r="F308" i="13"/>
  <c r="C308" i="19"/>
  <c r="C301" i="2" l="1"/>
  <c r="F300" i="2"/>
  <c r="F309" i="13"/>
  <c r="D310" i="9"/>
  <c r="E310" i="9"/>
  <c r="D338" i="15"/>
  <c r="E338" i="15"/>
  <c r="D304" i="10"/>
  <c r="F304" i="10" s="1"/>
  <c r="E304" i="10"/>
  <c r="F313" i="16"/>
  <c r="F290" i="4"/>
  <c r="D306" i="12"/>
  <c r="E306" i="12"/>
  <c r="C291" i="4"/>
  <c r="C310" i="13"/>
  <c r="C314" i="16"/>
  <c r="D308" i="19"/>
  <c r="C309" i="19" s="1"/>
  <c r="E308" i="19"/>
  <c r="D348" i="18"/>
  <c r="E348" i="18"/>
  <c r="F337" i="15"/>
  <c r="F347" i="18"/>
  <c r="D301" i="2" l="1"/>
  <c r="E301" i="2"/>
  <c r="F348" i="18"/>
  <c r="F338" i="15"/>
  <c r="C339" i="15"/>
  <c r="E339" i="15" s="1"/>
  <c r="F306" i="12"/>
  <c r="C349" i="18"/>
  <c r="E291" i="4"/>
  <c r="D291" i="4"/>
  <c r="C305" i="10"/>
  <c r="C307" i="12"/>
  <c r="D309" i="19"/>
  <c r="E309" i="19"/>
  <c r="F308" i="19"/>
  <c r="F310" i="9"/>
  <c r="D310" i="13"/>
  <c r="C311" i="13" s="1"/>
  <c r="E310" i="13"/>
  <c r="D314" i="16"/>
  <c r="E314" i="16"/>
  <c r="C311" i="9"/>
  <c r="F291" i="4" l="1"/>
  <c r="C302" i="2"/>
  <c r="F301" i="2"/>
  <c r="D339" i="15"/>
  <c r="C340" i="15" s="1"/>
  <c r="D340" i="15" s="1"/>
  <c r="F314" i="16"/>
  <c r="D311" i="13"/>
  <c r="C312" i="13" s="1"/>
  <c r="E311" i="13"/>
  <c r="E307" i="12"/>
  <c r="D307" i="12"/>
  <c r="D305" i="10"/>
  <c r="C306" i="10" s="1"/>
  <c r="E305" i="10"/>
  <c r="C315" i="16"/>
  <c r="F309" i="19"/>
  <c r="C310" i="19"/>
  <c r="C292" i="4"/>
  <c r="F310" i="13"/>
  <c r="D311" i="9"/>
  <c r="C312" i="9" s="1"/>
  <c r="E311" i="9"/>
  <c r="D349" i="18"/>
  <c r="E349" i="18"/>
  <c r="F339" i="15" l="1"/>
  <c r="E340" i="15"/>
  <c r="F340" i="15" s="1"/>
  <c r="E302" i="2"/>
  <c r="D302" i="2"/>
  <c r="F349" i="18"/>
  <c r="D306" i="10"/>
  <c r="E306" i="10"/>
  <c r="D312" i="13"/>
  <c r="E312" i="13"/>
  <c r="D312" i="9"/>
  <c r="E312" i="9"/>
  <c r="F311" i="9"/>
  <c r="C350" i="18"/>
  <c r="F307" i="12"/>
  <c r="D292" i="4"/>
  <c r="C293" i="4" s="1"/>
  <c r="E292" i="4"/>
  <c r="D310" i="19"/>
  <c r="F310" i="19" s="1"/>
  <c r="E310" i="19"/>
  <c r="C308" i="12"/>
  <c r="F305" i="10"/>
  <c r="D315" i="16"/>
  <c r="C316" i="16" s="1"/>
  <c r="E315" i="16"/>
  <c r="C341" i="15"/>
  <c r="F311" i="13"/>
  <c r="C303" i="2" l="1"/>
  <c r="F302" i="2"/>
  <c r="F312" i="9"/>
  <c r="C313" i="9"/>
  <c r="D308" i="12"/>
  <c r="C309" i="12" s="1"/>
  <c r="E308" i="12"/>
  <c r="D293" i="4"/>
  <c r="C294" i="4" s="1"/>
  <c r="E293" i="4"/>
  <c r="C311" i="19"/>
  <c r="D350" i="18"/>
  <c r="C351" i="18" s="1"/>
  <c r="E350" i="18"/>
  <c r="F312" i="13"/>
  <c r="D316" i="16"/>
  <c r="E316" i="16"/>
  <c r="C313" i="13"/>
  <c r="E341" i="15"/>
  <c r="D341" i="15"/>
  <c r="F306" i="10"/>
  <c r="F315" i="16"/>
  <c r="F292" i="4"/>
  <c r="C307" i="10"/>
  <c r="F341" i="15" l="1"/>
  <c r="D303" i="2"/>
  <c r="E303" i="2"/>
  <c r="F316" i="16"/>
  <c r="D351" i="18"/>
  <c r="C352" i="18" s="1"/>
  <c r="E351" i="18"/>
  <c r="F308" i="12"/>
  <c r="E309" i="12"/>
  <c r="D309" i="12"/>
  <c r="F350" i="18"/>
  <c r="D313" i="9"/>
  <c r="C314" i="9" s="1"/>
  <c r="E313" i="9"/>
  <c r="D311" i="19"/>
  <c r="E311" i="19"/>
  <c r="D313" i="13"/>
  <c r="E313" i="13"/>
  <c r="C317" i="16"/>
  <c r="D294" i="4"/>
  <c r="C295" i="4" s="1"/>
  <c r="E294" i="4"/>
  <c r="C342" i="15"/>
  <c r="D307" i="10"/>
  <c r="C308" i="10" s="1"/>
  <c r="E307" i="10"/>
  <c r="F293" i="4"/>
  <c r="F309" i="12" l="1"/>
  <c r="C304" i="2"/>
  <c r="F303" i="2"/>
  <c r="F311" i="19"/>
  <c r="D295" i="4"/>
  <c r="C296" i="4" s="1"/>
  <c r="E295" i="4"/>
  <c r="E314" i="9"/>
  <c r="D314" i="9"/>
  <c r="F313" i="13"/>
  <c r="C310" i="12"/>
  <c r="D342" i="15"/>
  <c r="C343" i="15" s="1"/>
  <c r="E342" i="15"/>
  <c r="D308" i="10"/>
  <c r="C309" i="10" s="1"/>
  <c r="E308" i="10"/>
  <c r="C312" i="19"/>
  <c r="F294" i="4"/>
  <c r="D352" i="18"/>
  <c r="C353" i="18" s="1"/>
  <c r="E352" i="18"/>
  <c r="D317" i="16"/>
  <c r="E317" i="16"/>
  <c r="F307" i="10"/>
  <c r="C314" i="13"/>
  <c r="F313" i="9"/>
  <c r="F351" i="18"/>
  <c r="D304" i="2" l="1"/>
  <c r="C305" i="2" s="1"/>
  <c r="E304" i="2"/>
  <c r="F317" i="16"/>
  <c r="F314" i="9"/>
  <c r="D343" i="15"/>
  <c r="E343" i="15"/>
  <c r="D309" i="10"/>
  <c r="E309" i="10"/>
  <c r="D310" i="12"/>
  <c r="E310" i="12"/>
  <c r="C318" i="16"/>
  <c r="F352" i="18"/>
  <c r="C315" i="9"/>
  <c r="F308" i="10"/>
  <c r="D314" i="13"/>
  <c r="F314" i="13" s="1"/>
  <c r="E314" i="13"/>
  <c r="D296" i="4"/>
  <c r="E296" i="4"/>
  <c r="D353" i="18"/>
  <c r="E353" i="18"/>
  <c r="D312" i="19"/>
  <c r="E312" i="19"/>
  <c r="F342" i="15"/>
  <c r="F295" i="4"/>
  <c r="E305" i="2" l="1"/>
  <c r="D305" i="2"/>
  <c r="F304" i="2"/>
  <c r="F312" i="19"/>
  <c r="F353" i="18"/>
  <c r="F343" i="15"/>
  <c r="F296" i="4"/>
  <c r="C354" i="18"/>
  <c r="F310" i="12"/>
  <c r="F309" i="10"/>
  <c r="C315" i="13"/>
  <c r="D315" i="9"/>
  <c r="E315" i="9"/>
  <c r="C310" i="10"/>
  <c r="C313" i="19"/>
  <c r="C297" i="4"/>
  <c r="D318" i="16"/>
  <c r="E318" i="16"/>
  <c r="C311" i="12"/>
  <c r="C344" i="15"/>
  <c r="F305" i="2" l="1"/>
  <c r="F315" i="9"/>
  <c r="C306" i="2"/>
  <c r="D306" i="2" s="1"/>
  <c r="F318" i="16"/>
  <c r="D297" i="4"/>
  <c r="E297" i="4"/>
  <c r="D315" i="13"/>
  <c r="E315" i="13"/>
  <c r="D313" i="19"/>
  <c r="E313" i="19"/>
  <c r="C319" i="16"/>
  <c r="D310" i="10"/>
  <c r="E310" i="10"/>
  <c r="D344" i="15"/>
  <c r="C345" i="15" s="1"/>
  <c r="E344" i="15"/>
  <c r="C316" i="9"/>
  <c r="E311" i="12"/>
  <c r="D311" i="12"/>
  <c r="D354" i="18"/>
  <c r="C355" i="18" s="1"/>
  <c r="E354" i="18"/>
  <c r="E306" i="2" l="1"/>
  <c r="F306" i="2" s="1"/>
  <c r="C307" i="2"/>
  <c r="F311" i="12"/>
  <c r="F310" i="10"/>
  <c r="F297" i="4"/>
  <c r="F315" i="13"/>
  <c r="C298" i="4"/>
  <c r="C312" i="12"/>
  <c r="C311" i="10"/>
  <c r="D316" i="9"/>
  <c r="E316" i="9"/>
  <c r="D319" i="16"/>
  <c r="C320" i="16" s="1"/>
  <c r="E319" i="16"/>
  <c r="F313" i="19"/>
  <c r="F344" i="15"/>
  <c r="C314" i="19"/>
  <c r="E345" i="15"/>
  <c r="D345" i="15"/>
  <c r="C346" i="15" s="1"/>
  <c r="D355" i="18"/>
  <c r="E355" i="18"/>
  <c r="F354" i="18"/>
  <c r="C316" i="13"/>
  <c r="D307" i="2" l="1"/>
  <c r="E307" i="2"/>
  <c r="F355" i="18"/>
  <c r="D346" i="15"/>
  <c r="C347" i="15" s="1"/>
  <c r="E346" i="15"/>
  <c r="F316" i="9"/>
  <c r="D320" i="16"/>
  <c r="C321" i="16" s="1"/>
  <c r="E320" i="16"/>
  <c r="D316" i="13"/>
  <c r="F316" i="13" s="1"/>
  <c r="E316" i="13"/>
  <c r="D314" i="19"/>
  <c r="C315" i="19" s="1"/>
  <c r="E314" i="19"/>
  <c r="C317" i="9"/>
  <c r="C356" i="18"/>
  <c r="E311" i="10"/>
  <c r="D311" i="10"/>
  <c r="F311" i="10" s="1"/>
  <c r="D312" i="12"/>
  <c r="C313" i="12" s="1"/>
  <c r="E312" i="12"/>
  <c r="E298" i="4"/>
  <c r="D298" i="4"/>
  <c r="C299" i="4" s="1"/>
  <c r="F345" i="15"/>
  <c r="F319" i="16"/>
  <c r="C308" i="2" l="1"/>
  <c r="F307" i="2"/>
  <c r="C317" i="13"/>
  <c r="E347" i="15"/>
  <c r="D347" i="15"/>
  <c r="F312" i="12"/>
  <c r="D317" i="9"/>
  <c r="E317" i="9"/>
  <c r="E313" i="12"/>
  <c r="D313" i="12"/>
  <c r="D315" i="19"/>
  <c r="E315" i="19"/>
  <c r="F320" i="16"/>
  <c r="F298" i="4"/>
  <c r="C312" i="10"/>
  <c r="F314" i="19"/>
  <c r="D321" i="16"/>
  <c r="E321" i="16"/>
  <c r="D356" i="18"/>
  <c r="E356" i="18"/>
  <c r="D317" i="13"/>
  <c r="C318" i="13" s="1"/>
  <c r="E317" i="13"/>
  <c r="D299" i="4"/>
  <c r="E299" i="4"/>
  <c r="F346" i="15"/>
  <c r="F299" i="4" l="1"/>
  <c r="F347" i="15"/>
  <c r="F313" i="12"/>
  <c r="D308" i="2"/>
  <c r="E308" i="2"/>
  <c r="F356" i="18"/>
  <c r="F317" i="9"/>
  <c r="C318" i="9"/>
  <c r="D318" i="9" s="1"/>
  <c r="C300" i="4"/>
  <c r="F315" i="19"/>
  <c r="F321" i="16"/>
  <c r="C316" i="19"/>
  <c r="D318" i="13"/>
  <c r="E318" i="13"/>
  <c r="C314" i="12"/>
  <c r="C357" i="18"/>
  <c r="C322" i="16"/>
  <c r="F317" i="13"/>
  <c r="D312" i="10"/>
  <c r="E312" i="10"/>
  <c r="C348" i="15"/>
  <c r="E318" i="9" l="1"/>
  <c r="F318" i="9" s="1"/>
  <c r="C309" i="2"/>
  <c r="F308" i="2"/>
  <c r="D322" i="16"/>
  <c r="C323" i="16" s="1"/>
  <c r="E322" i="16"/>
  <c r="D357" i="18"/>
  <c r="E357" i="18"/>
  <c r="D316" i="19"/>
  <c r="E316" i="19"/>
  <c r="D314" i="12"/>
  <c r="E314" i="12"/>
  <c r="F318" i="13"/>
  <c r="D300" i="4"/>
  <c r="C301" i="4" s="1"/>
  <c r="E300" i="4"/>
  <c r="F312" i="10"/>
  <c r="C319" i="13"/>
  <c r="C313" i="10"/>
  <c r="D348" i="15"/>
  <c r="E348" i="15"/>
  <c r="C319" i="9"/>
  <c r="F314" i="12" l="1"/>
  <c r="D309" i="2"/>
  <c r="E309" i="2"/>
  <c r="F357" i="18"/>
  <c r="F348" i="15"/>
  <c r="D301" i="4"/>
  <c r="C302" i="4" s="1"/>
  <c r="E301" i="4"/>
  <c r="F316" i="19"/>
  <c r="C358" i="18"/>
  <c r="C349" i="15"/>
  <c r="F300" i="4"/>
  <c r="D323" i="16"/>
  <c r="C324" i="16" s="1"/>
  <c r="E323" i="16"/>
  <c r="C315" i="12"/>
  <c r="D313" i="10"/>
  <c r="E313" i="10"/>
  <c r="D319" i="13"/>
  <c r="E319" i="13"/>
  <c r="D319" i="9"/>
  <c r="E319" i="9"/>
  <c r="C317" i="19"/>
  <c r="F322" i="16"/>
  <c r="C310" i="2" l="1"/>
  <c r="F309" i="2"/>
  <c r="F319" i="9"/>
  <c r="F319" i="13"/>
  <c r="F313" i="10"/>
  <c r="D302" i="4"/>
  <c r="E302" i="4"/>
  <c r="D324" i="16"/>
  <c r="C325" i="16" s="1"/>
  <c r="E324" i="16"/>
  <c r="E315" i="12"/>
  <c r="D315" i="12"/>
  <c r="C316" i="12" s="1"/>
  <c r="E349" i="15"/>
  <c r="D349" i="15"/>
  <c r="F349" i="15" s="1"/>
  <c r="D317" i="19"/>
  <c r="E317" i="19"/>
  <c r="C320" i="9"/>
  <c r="D358" i="18"/>
  <c r="E358" i="18"/>
  <c r="C314" i="10"/>
  <c r="C320" i="13"/>
  <c r="F323" i="16"/>
  <c r="F301" i="4"/>
  <c r="D310" i="2" l="1"/>
  <c r="E310" i="2"/>
  <c r="F358" i="18"/>
  <c r="C359" i="18"/>
  <c r="E359" i="18" s="1"/>
  <c r="D325" i="16"/>
  <c r="E325" i="16"/>
  <c r="D320" i="13"/>
  <c r="E320" i="13"/>
  <c r="F317" i="19"/>
  <c r="C318" i="19"/>
  <c r="D320" i="9"/>
  <c r="E320" i="9"/>
  <c r="F324" i="16"/>
  <c r="E314" i="10"/>
  <c r="D314" i="10"/>
  <c r="F314" i="10" s="1"/>
  <c r="C350" i="15"/>
  <c r="F302" i="4"/>
  <c r="D316" i="12"/>
  <c r="E316" i="12"/>
  <c r="F315" i="12"/>
  <c r="C303" i="4"/>
  <c r="D359" i="18" l="1"/>
  <c r="C360" i="18" s="1"/>
  <c r="C311" i="2"/>
  <c r="F310" i="2"/>
  <c r="F316" i="12"/>
  <c r="D350" i="15"/>
  <c r="C351" i="15" s="1"/>
  <c r="E350" i="15"/>
  <c r="F320" i="13"/>
  <c r="C321" i="13"/>
  <c r="D318" i="19"/>
  <c r="E318" i="19"/>
  <c r="D303" i="4"/>
  <c r="C304" i="4" s="1"/>
  <c r="E303" i="4"/>
  <c r="F320" i="9"/>
  <c r="F325" i="16"/>
  <c r="C315" i="10"/>
  <c r="C317" i="12"/>
  <c r="C321" i="9"/>
  <c r="C326" i="16"/>
  <c r="F359" i="18" l="1"/>
  <c r="E311" i="2"/>
  <c r="D311" i="2"/>
  <c r="F318" i="19"/>
  <c r="D304" i="4"/>
  <c r="E304" i="4"/>
  <c r="D315" i="10"/>
  <c r="E315" i="10"/>
  <c r="D321" i="13"/>
  <c r="E321" i="13"/>
  <c r="E351" i="15"/>
  <c r="D351" i="15"/>
  <c r="F303" i="4"/>
  <c r="E317" i="12"/>
  <c r="D317" i="12"/>
  <c r="D326" i="16"/>
  <c r="C327" i="16" s="1"/>
  <c r="E326" i="16"/>
  <c r="D321" i="9"/>
  <c r="E321" i="9"/>
  <c r="D360" i="18"/>
  <c r="C361" i="18" s="1"/>
  <c r="E360" i="18"/>
  <c r="C319" i="19"/>
  <c r="F350" i="15"/>
  <c r="F317" i="12" l="1"/>
  <c r="C312" i="2"/>
  <c r="F311" i="2"/>
  <c r="F321" i="9"/>
  <c r="D361" i="18"/>
  <c r="C362" i="18" s="1"/>
  <c r="E361" i="18"/>
  <c r="F351" i="15"/>
  <c r="F321" i="13"/>
  <c r="C352" i="15"/>
  <c r="F315" i="10"/>
  <c r="D319" i="19"/>
  <c r="E319" i="19"/>
  <c r="F326" i="16"/>
  <c r="C316" i="10"/>
  <c r="D327" i="16"/>
  <c r="C328" i="16" s="1"/>
  <c r="E327" i="16"/>
  <c r="F360" i="18"/>
  <c r="C318" i="12"/>
  <c r="F304" i="4"/>
  <c r="C322" i="9"/>
  <c r="C322" i="13"/>
  <c r="C305" i="4"/>
  <c r="D312" i="2" l="1"/>
  <c r="E312" i="2"/>
  <c r="D362" i="18"/>
  <c r="C363" i="18" s="1"/>
  <c r="E362" i="18"/>
  <c r="D322" i="13"/>
  <c r="E322" i="13"/>
  <c r="D316" i="10"/>
  <c r="E316" i="10"/>
  <c r="F319" i="19"/>
  <c r="F361" i="18"/>
  <c r="E322" i="9"/>
  <c r="D322" i="9"/>
  <c r="D318" i="12"/>
  <c r="E318" i="12"/>
  <c r="C320" i="19"/>
  <c r="D328" i="16"/>
  <c r="C329" i="16" s="1"/>
  <c r="E328" i="16"/>
  <c r="E305" i="4"/>
  <c r="D305" i="4"/>
  <c r="C306" i="4" s="1"/>
  <c r="F327" i="16"/>
  <c r="D352" i="15"/>
  <c r="C353" i="15" s="1"/>
  <c r="E352" i="15"/>
  <c r="F322" i="9" l="1"/>
  <c r="C313" i="2"/>
  <c r="F312" i="2"/>
  <c r="F316" i="10"/>
  <c r="D363" i="18"/>
  <c r="C364" i="18" s="1"/>
  <c r="E363" i="18"/>
  <c r="F318" i="12"/>
  <c r="C317" i="10"/>
  <c r="F322" i="13"/>
  <c r="D329" i="16"/>
  <c r="C330" i="16" s="1"/>
  <c r="E329" i="16"/>
  <c r="C323" i="9"/>
  <c r="C323" i="13"/>
  <c r="D353" i="15"/>
  <c r="E353" i="15"/>
  <c r="F352" i="15"/>
  <c r="F328" i="16"/>
  <c r="D320" i="19"/>
  <c r="E320" i="19"/>
  <c r="D306" i="4"/>
  <c r="E306" i="4"/>
  <c r="F305" i="4"/>
  <c r="C319" i="12"/>
  <c r="F362" i="18"/>
  <c r="E313" i="2" l="1"/>
  <c r="D313" i="2"/>
  <c r="F320" i="19"/>
  <c r="F353" i="15"/>
  <c r="F306" i="4"/>
  <c r="C307" i="4"/>
  <c r="C354" i="15"/>
  <c r="C321" i="19"/>
  <c r="D323" i="13"/>
  <c r="C324" i="13" s="1"/>
  <c r="E323" i="13"/>
  <c r="D323" i="9"/>
  <c r="E323" i="9"/>
  <c r="D317" i="10"/>
  <c r="E317" i="10"/>
  <c r="E319" i="12"/>
  <c r="D319" i="12"/>
  <c r="F329" i="16"/>
  <c r="D364" i="18"/>
  <c r="C365" i="18" s="1"/>
  <c r="E364" i="18"/>
  <c r="D330" i="16"/>
  <c r="C331" i="16" s="1"/>
  <c r="E330" i="16"/>
  <c r="F363" i="18"/>
  <c r="F319" i="12" l="1"/>
  <c r="C314" i="2"/>
  <c r="F313" i="2"/>
  <c r="F323" i="9"/>
  <c r="D331" i="16"/>
  <c r="E331" i="16"/>
  <c r="C320" i="12"/>
  <c r="D324" i="13"/>
  <c r="E324" i="13"/>
  <c r="F323" i="13"/>
  <c r="F317" i="10"/>
  <c r="D321" i="19"/>
  <c r="E321" i="19"/>
  <c r="F330" i="16"/>
  <c r="C318" i="10"/>
  <c r="D365" i="18"/>
  <c r="C366" i="18" s="1"/>
  <c r="E365" i="18"/>
  <c r="F364" i="18"/>
  <c r="C324" i="9"/>
  <c r="D354" i="15"/>
  <c r="E354" i="15"/>
  <c r="D307" i="4"/>
  <c r="E307" i="4"/>
  <c r="D314" i="2" l="1"/>
  <c r="E314" i="2"/>
  <c r="F321" i="19"/>
  <c r="F331" i="16"/>
  <c r="F324" i="13"/>
  <c r="F354" i="15"/>
  <c r="D324" i="9"/>
  <c r="E324" i="9"/>
  <c r="D318" i="10"/>
  <c r="E318" i="10"/>
  <c r="C325" i="13"/>
  <c r="E366" i="18"/>
  <c r="D366" i="18"/>
  <c r="D320" i="12"/>
  <c r="C321" i="12" s="1"/>
  <c r="E320" i="12"/>
  <c r="F307" i="4"/>
  <c r="F365" i="18"/>
  <c r="C308" i="4"/>
  <c r="C322" i="19"/>
  <c r="C355" i="15"/>
  <c r="C332" i="16"/>
  <c r="F366" i="18" l="1"/>
  <c r="C315" i="2"/>
  <c r="F314" i="2"/>
  <c r="E321" i="12"/>
  <c r="D321" i="12"/>
  <c r="F318" i="10"/>
  <c r="F324" i="9"/>
  <c r="C319" i="10"/>
  <c r="C325" i="9"/>
  <c r="D332" i="16"/>
  <c r="E332" i="16"/>
  <c r="E355" i="15"/>
  <c r="D355" i="15"/>
  <c r="C367" i="18"/>
  <c r="F320" i="12"/>
  <c r="D322" i="19"/>
  <c r="C323" i="19" s="1"/>
  <c r="E322" i="19"/>
  <c r="D308" i="4"/>
  <c r="E308" i="4"/>
  <c r="D325" i="13"/>
  <c r="E325" i="13"/>
  <c r="F321" i="12" l="1"/>
  <c r="D315" i="2"/>
  <c r="C316" i="2" s="1"/>
  <c r="E315" i="2"/>
  <c r="F332" i="16"/>
  <c r="F355" i="15"/>
  <c r="F325" i="13"/>
  <c r="D323" i="19"/>
  <c r="E323" i="19"/>
  <c r="F308" i="4"/>
  <c r="D325" i="9"/>
  <c r="C326" i="9" s="1"/>
  <c r="E325" i="9"/>
  <c r="C309" i="4"/>
  <c r="D367" i="18"/>
  <c r="E367" i="18"/>
  <c r="D319" i="10"/>
  <c r="E319" i="10"/>
  <c r="F322" i="19"/>
  <c r="C356" i="15"/>
  <c r="C326" i="13"/>
  <c r="C333" i="16"/>
  <c r="C322" i="12"/>
  <c r="D316" i="2" l="1"/>
  <c r="C317" i="2" s="1"/>
  <c r="E316" i="2"/>
  <c r="F315" i="2"/>
  <c r="F325" i="9"/>
  <c r="D356" i="15"/>
  <c r="C357" i="15" s="1"/>
  <c r="E356" i="15"/>
  <c r="F319" i="10"/>
  <c r="C320" i="10"/>
  <c r="D322" i="12"/>
  <c r="C323" i="12" s="1"/>
  <c r="E322" i="12"/>
  <c r="D333" i="16"/>
  <c r="E333" i="16"/>
  <c r="F323" i="19"/>
  <c r="E326" i="9"/>
  <c r="D326" i="9"/>
  <c r="F367" i="18"/>
  <c r="D326" i="13"/>
  <c r="F326" i="13" s="1"/>
  <c r="E326" i="13"/>
  <c r="D309" i="4"/>
  <c r="C310" i="4" s="1"/>
  <c r="E309" i="4"/>
  <c r="C324" i="19"/>
  <c r="E317" i="2" l="1"/>
  <c r="D317" i="2"/>
  <c r="F326" i="9"/>
  <c r="F316" i="2"/>
  <c r="F333" i="16"/>
  <c r="E323" i="12"/>
  <c r="D323" i="12"/>
  <c r="F323" i="12" s="1"/>
  <c r="E357" i="15"/>
  <c r="D357" i="15"/>
  <c r="F356" i="15"/>
  <c r="C327" i="13"/>
  <c r="C334" i="16"/>
  <c r="D324" i="19"/>
  <c r="E324" i="19"/>
  <c r="D310" i="4"/>
  <c r="E310" i="4"/>
  <c r="F322" i="12"/>
  <c r="F309" i="4"/>
  <c r="C327" i="9"/>
  <c r="D320" i="10"/>
  <c r="E320" i="10"/>
  <c r="F357" i="15" l="1"/>
  <c r="C318" i="2"/>
  <c r="F317" i="2"/>
  <c r="F324" i="19"/>
  <c r="F310" i="4"/>
  <c r="F320" i="10"/>
  <c r="C325" i="19"/>
  <c r="C358" i="15"/>
  <c r="C321" i="10"/>
  <c r="C324" i="12"/>
  <c r="C311" i="4"/>
  <c r="D327" i="9"/>
  <c r="C328" i="9" s="1"/>
  <c r="E327" i="9"/>
  <c r="D327" i="13"/>
  <c r="C328" i="13" s="1"/>
  <c r="E327" i="13"/>
  <c r="D334" i="16"/>
  <c r="E334" i="16"/>
  <c r="D318" i="2" l="1"/>
  <c r="E318" i="2"/>
  <c r="F334" i="16"/>
  <c r="D328" i="13"/>
  <c r="E328" i="13"/>
  <c r="D328" i="9"/>
  <c r="E328" i="9"/>
  <c r="D358" i="15"/>
  <c r="E358" i="15"/>
  <c r="F327" i="13"/>
  <c r="D325" i="19"/>
  <c r="E325" i="19"/>
  <c r="D321" i="10"/>
  <c r="C322" i="10" s="1"/>
  <c r="E321" i="10"/>
  <c r="D324" i="12"/>
  <c r="C325" i="12" s="1"/>
  <c r="E324" i="12"/>
  <c r="F327" i="9"/>
  <c r="C335" i="16"/>
  <c r="D311" i="4"/>
  <c r="E311" i="4"/>
  <c r="C319" i="2" l="1"/>
  <c r="F318" i="2"/>
  <c r="D322" i="10"/>
  <c r="E322" i="10"/>
  <c r="F358" i="15"/>
  <c r="D335" i="16"/>
  <c r="E335" i="16"/>
  <c r="F328" i="9"/>
  <c r="F311" i="4"/>
  <c r="F325" i="19"/>
  <c r="C329" i="9"/>
  <c r="E325" i="12"/>
  <c r="D325" i="12"/>
  <c r="C326" i="19"/>
  <c r="F321" i="10"/>
  <c r="F328" i="13"/>
  <c r="C312" i="4"/>
  <c r="F324" i="12"/>
  <c r="C359" i="15"/>
  <c r="C329" i="13"/>
  <c r="F325" i="12" l="1"/>
  <c r="D319" i="2"/>
  <c r="E319" i="2"/>
  <c r="F335" i="16"/>
  <c r="D329" i="13"/>
  <c r="C330" i="13" s="1"/>
  <c r="E329" i="13"/>
  <c r="C336" i="16"/>
  <c r="D359" i="15"/>
  <c r="E359" i="15"/>
  <c r="D326" i="19"/>
  <c r="F326" i="19" s="1"/>
  <c r="E326" i="19"/>
  <c r="C326" i="12"/>
  <c r="D312" i="4"/>
  <c r="E312" i="4"/>
  <c r="E329" i="9"/>
  <c r="D329" i="9"/>
  <c r="F322" i="10"/>
  <c r="C323" i="10"/>
  <c r="C320" i="2" l="1"/>
  <c r="F319" i="2"/>
  <c r="F329" i="9"/>
  <c r="F359" i="15"/>
  <c r="F312" i="4"/>
  <c r="C360" i="15"/>
  <c r="C313" i="4"/>
  <c r="D336" i="16"/>
  <c r="E336" i="16"/>
  <c r="D326" i="12"/>
  <c r="E326" i="12"/>
  <c r="D330" i="13"/>
  <c r="E330" i="13"/>
  <c r="C330" i="9"/>
  <c r="C327" i="19"/>
  <c r="D323" i="10"/>
  <c r="C324" i="10" s="1"/>
  <c r="E323" i="10"/>
  <c r="F329" i="13"/>
  <c r="D320" i="2" l="1"/>
  <c r="C321" i="2" s="1"/>
  <c r="E320" i="2"/>
  <c r="F326" i="12"/>
  <c r="F336" i="16"/>
  <c r="D324" i="10"/>
  <c r="E324" i="10"/>
  <c r="D327" i="19"/>
  <c r="E327" i="19"/>
  <c r="F330" i="13"/>
  <c r="C331" i="13"/>
  <c r="D313" i="4"/>
  <c r="C314" i="4" s="1"/>
  <c r="E313" i="4"/>
  <c r="C327" i="12"/>
  <c r="D360" i="15"/>
  <c r="E360" i="15"/>
  <c r="D330" i="9"/>
  <c r="E330" i="9"/>
  <c r="C337" i="16"/>
  <c r="F323" i="10"/>
  <c r="E321" i="2" l="1"/>
  <c r="D321" i="2"/>
  <c r="F320" i="2"/>
  <c r="F360" i="15"/>
  <c r="F324" i="10"/>
  <c r="E327" i="12"/>
  <c r="D327" i="12"/>
  <c r="F327" i="19"/>
  <c r="F330" i="9"/>
  <c r="F313" i="4"/>
  <c r="C328" i="19"/>
  <c r="E314" i="4"/>
  <c r="D314" i="4"/>
  <c r="C331" i="9"/>
  <c r="D331" i="13"/>
  <c r="E331" i="13"/>
  <c r="D337" i="16"/>
  <c r="C338" i="16" s="1"/>
  <c r="E337" i="16"/>
  <c r="C361" i="15"/>
  <c r="C325" i="10"/>
  <c r="F327" i="12" l="1"/>
  <c r="F321" i="2"/>
  <c r="C322" i="2"/>
  <c r="F314" i="4"/>
  <c r="F331" i="13"/>
  <c r="D328" i="19"/>
  <c r="E328" i="19"/>
  <c r="D325" i="10"/>
  <c r="C326" i="10" s="1"/>
  <c r="E325" i="10"/>
  <c r="D331" i="9"/>
  <c r="E331" i="9"/>
  <c r="E361" i="15"/>
  <c r="D361" i="15"/>
  <c r="F337" i="16"/>
  <c r="C315" i="4"/>
  <c r="C328" i="12"/>
  <c r="D338" i="16"/>
  <c r="E338" i="16"/>
  <c r="C332" i="13"/>
  <c r="F361" i="15" l="1"/>
  <c r="F331" i="9"/>
  <c r="D322" i="2"/>
  <c r="E322" i="2"/>
  <c r="F328" i="19"/>
  <c r="F338" i="16"/>
  <c r="D326" i="10"/>
  <c r="E326" i="10"/>
  <c r="C332" i="9"/>
  <c r="D332" i="13"/>
  <c r="E332" i="13"/>
  <c r="C339" i="16"/>
  <c r="C329" i="19"/>
  <c r="D328" i="12"/>
  <c r="E328" i="12"/>
  <c r="D315" i="4"/>
  <c r="E315" i="4"/>
  <c r="C362" i="15"/>
  <c r="F325" i="10"/>
  <c r="C323" i="2" l="1"/>
  <c r="F322" i="2"/>
  <c r="F332" i="13"/>
  <c r="F328" i="12"/>
  <c r="C333" i="13"/>
  <c r="D332" i="9"/>
  <c r="E332" i="9"/>
  <c r="D329" i="19"/>
  <c r="C330" i="19" s="1"/>
  <c r="E329" i="19"/>
  <c r="C329" i="12"/>
  <c r="D362" i="15"/>
  <c r="E362" i="15"/>
  <c r="D339" i="16"/>
  <c r="E339" i="16"/>
  <c r="F326" i="10"/>
  <c r="F315" i="4"/>
  <c r="C316" i="4"/>
  <c r="C327" i="10"/>
  <c r="D323" i="2" l="1"/>
  <c r="C324" i="2" s="1"/>
  <c r="E323" i="2"/>
  <c r="F362" i="15"/>
  <c r="F339" i="16"/>
  <c r="C340" i="16"/>
  <c r="D330" i="19"/>
  <c r="C331" i="19" s="1"/>
  <c r="E330" i="19"/>
  <c r="D316" i="4"/>
  <c r="E316" i="4"/>
  <c r="F332" i="9"/>
  <c r="C363" i="15"/>
  <c r="E327" i="10"/>
  <c r="D327" i="10"/>
  <c r="F327" i="10" s="1"/>
  <c r="C333" i="9"/>
  <c r="E329" i="12"/>
  <c r="D329" i="12"/>
  <c r="F329" i="12" s="1"/>
  <c r="F329" i="19"/>
  <c r="D333" i="13"/>
  <c r="C334" i="13" s="1"/>
  <c r="E333" i="13"/>
  <c r="E324" i="2" l="1"/>
  <c r="D324" i="2"/>
  <c r="F323" i="2"/>
  <c r="D331" i="19"/>
  <c r="E331" i="19"/>
  <c r="F316" i="4"/>
  <c r="C317" i="4"/>
  <c r="D333" i="9"/>
  <c r="C334" i="9" s="1"/>
  <c r="E333" i="9"/>
  <c r="F330" i="19"/>
  <c r="D334" i="13"/>
  <c r="F334" i="13" s="1"/>
  <c r="E334" i="13"/>
  <c r="F333" i="13"/>
  <c r="C328" i="10"/>
  <c r="E363" i="15"/>
  <c r="D363" i="15"/>
  <c r="C364" i="15" s="1"/>
  <c r="D340" i="16"/>
  <c r="C341" i="16" s="1"/>
  <c r="E340" i="16"/>
  <c r="C330" i="12"/>
  <c r="F324" i="2" l="1"/>
  <c r="C325" i="2"/>
  <c r="F333" i="9"/>
  <c r="D328" i="10"/>
  <c r="E328" i="10"/>
  <c r="D330" i="12"/>
  <c r="C331" i="12" s="1"/>
  <c r="E330" i="12"/>
  <c r="D317" i="4"/>
  <c r="C318" i="4" s="1"/>
  <c r="E317" i="4"/>
  <c r="E334" i="9"/>
  <c r="D334" i="9"/>
  <c r="D341" i="16"/>
  <c r="E341" i="16"/>
  <c r="C335" i="13"/>
  <c r="F331" i="19"/>
  <c r="D364" i="15"/>
  <c r="E364" i="15"/>
  <c r="F340" i="16"/>
  <c r="F363" i="15"/>
  <c r="C332" i="19"/>
  <c r="F334" i="9" l="1"/>
  <c r="D325" i="2"/>
  <c r="C326" i="2" s="1"/>
  <c r="E325" i="2"/>
  <c r="F341" i="16"/>
  <c r="F330" i="12"/>
  <c r="F328" i="10"/>
  <c r="F364" i="15"/>
  <c r="C342" i="16"/>
  <c r="C335" i="9"/>
  <c r="E331" i="12"/>
  <c r="D331" i="12"/>
  <c r="D335" i="13"/>
  <c r="E335" i="13"/>
  <c r="D318" i="4"/>
  <c r="E318" i="4"/>
  <c r="C329" i="10"/>
  <c r="D332" i="19"/>
  <c r="E332" i="19"/>
  <c r="C365" i="15"/>
  <c r="F317" i="4"/>
  <c r="F331" i="12" l="1"/>
  <c r="E326" i="2"/>
  <c r="D326" i="2"/>
  <c r="F325" i="2"/>
  <c r="F332" i="19"/>
  <c r="D329" i="10"/>
  <c r="E329" i="10"/>
  <c r="C332" i="12"/>
  <c r="F318" i="4"/>
  <c r="C319" i="4"/>
  <c r="F335" i="13"/>
  <c r="E365" i="15"/>
  <c r="D365" i="15"/>
  <c r="D335" i="9"/>
  <c r="E335" i="9"/>
  <c r="D342" i="16"/>
  <c r="C343" i="16" s="1"/>
  <c r="E342" i="16"/>
  <c r="C333" i="19"/>
  <c r="C336" i="13"/>
  <c r="C327" i="2" l="1"/>
  <c r="F326" i="2"/>
  <c r="F365" i="15"/>
  <c r="F329" i="10"/>
  <c r="F335" i="9"/>
  <c r="D319" i="4"/>
  <c r="C320" i="4" s="1"/>
  <c r="E319" i="4"/>
  <c r="D336" i="13"/>
  <c r="E336" i="13"/>
  <c r="C336" i="9"/>
  <c r="D343" i="16"/>
  <c r="E343" i="16"/>
  <c r="D333" i="19"/>
  <c r="E333" i="19"/>
  <c r="D332" i="12"/>
  <c r="E332" i="12"/>
  <c r="C330" i="10"/>
  <c r="F342" i="16"/>
  <c r="C366" i="15"/>
  <c r="D327" i="2" l="1"/>
  <c r="E327" i="2"/>
  <c r="F336" i="13"/>
  <c r="F333" i="19"/>
  <c r="C337" i="13"/>
  <c r="F332" i="12"/>
  <c r="D366" i="15"/>
  <c r="C367" i="15" s="1"/>
  <c r="E366" i="15"/>
  <c r="C334" i="19"/>
  <c r="D320" i="4"/>
  <c r="E320" i="4"/>
  <c r="D336" i="9"/>
  <c r="C337" i="9" s="1"/>
  <c r="E336" i="9"/>
  <c r="E330" i="10"/>
  <c r="D330" i="10"/>
  <c r="C331" i="10" s="1"/>
  <c r="F319" i="4"/>
  <c r="F343" i="16"/>
  <c r="C333" i="12"/>
  <c r="C344" i="16"/>
  <c r="F327" i="2" l="1"/>
  <c r="C328" i="2"/>
  <c r="D328" i="2" s="1"/>
  <c r="D367" i="15"/>
  <c r="E367" i="15"/>
  <c r="D337" i="9"/>
  <c r="C338" i="9" s="1"/>
  <c r="E337" i="9"/>
  <c r="D334" i="19"/>
  <c r="F334" i="19" s="1"/>
  <c r="E334" i="19"/>
  <c r="D331" i="10"/>
  <c r="E331" i="10"/>
  <c r="F366" i="15"/>
  <c r="D344" i="16"/>
  <c r="C345" i="16" s="1"/>
  <c r="E344" i="16"/>
  <c r="D337" i="13"/>
  <c r="E337" i="13"/>
  <c r="F320" i="4"/>
  <c r="F336" i="9"/>
  <c r="E333" i="12"/>
  <c r="D333" i="12"/>
  <c r="F330" i="10"/>
  <c r="C321" i="4"/>
  <c r="E328" i="2" l="1"/>
  <c r="F328" i="2" s="1"/>
  <c r="C329" i="2"/>
  <c r="C335" i="19"/>
  <c r="F337" i="13"/>
  <c r="F333" i="12"/>
  <c r="D338" i="9"/>
  <c r="C339" i="9" s="1"/>
  <c r="E338" i="9"/>
  <c r="D345" i="16"/>
  <c r="E345" i="16"/>
  <c r="F344" i="16"/>
  <c r="C334" i="12"/>
  <c r="D335" i="19"/>
  <c r="E335" i="19"/>
  <c r="F337" i="9"/>
  <c r="F331" i="10"/>
  <c r="C338" i="13"/>
  <c r="E321" i="4"/>
  <c r="D321" i="4"/>
  <c r="C322" i="4" s="1"/>
  <c r="C332" i="10"/>
  <c r="F367" i="15"/>
  <c r="D329" i="2" l="1"/>
  <c r="C330" i="2" s="1"/>
  <c r="E329" i="2"/>
  <c r="D338" i="13"/>
  <c r="E338" i="13"/>
  <c r="D322" i="4"/>
  <c r="E322" i="4"/>
  <c r="F345" i="16"/>
  <c r="C346" i="16"/>
  <c r="D339" i="9"/>
  <c r="C340" i="9" s="1"/>
  <c r="E339" i="9"/>
  <c r="D332" i="10"/>
  <c r="C333" i="10" s="1"/>
  <c r="E332" i="10"/>
  <c r="F335" i="19"/>
  <c r="D334" i="12"/>
  <c r="E334" i="12"/>
  <c r="F321" i="4"/>
  <c r="C336" i="19"/>
  <c r="F338" i="9"/>
  <c r="D330" i="2" l="1"/>
  <c r="C331" i="2" s="1"/>
  <c r="E330" i="2"/>
  <c r="F329" i="2"/>
  <c r="F334" i="12"/>
  <c r="D340" i="9"/>
  <c r="C341" i="9" s="1"/>
  <c r="E340" i="9"/>
  <c r="E333" i="10"/>
  <c r="D333" i="10"/>
  <c r="F333" i="10" s="1"/>
  <c r="D346" i="16"/>
  <c r="E346" i="16"/>
  <c r="F322" i="4"/>
  <c r="D336" i="19"/>
  <c r="C337" i="19" s="1"/>
  <c r="E336" i="19"/>
  <c r="C323" i="4"/>
  <c r="F332" i="10"/>
  <c r="C335" i="12"/>
  <c r="F338" i="13"/>
  <c r="F339" i="9"/>
  <c r="C339" i="13"/>
  <c r="E331" i="2" l="1"/>
  <c r="D331" i="2"/>
  <c r="F330" i="2"/>
  <c r="F346" i="16"/>
  <c r="D341" i="9"/>
  <c r="E341" i="9"/>
  <c r="C334" i="10"/>
  <c r="F336" i="19"/>
  <c r="E335" i="12"/>
  <c r="D335" i="12"/>
  <c r="D337" i="19"/>
  <c r="E337" i="19"/>
  <c r="D323" i="4"/>
  <c r="E323" i="4"/>
  <c r="D339" i="13"/>
  <c r="E339" i="13"/>
  <c r="C347" i="16"/>
  <c r="F340" i="9"/>
  <c r="F331" i="2" l="1"/>
  <c r="F341" i="9"/>
  <c r="F335" i="12"/>
  <c r="C332" i="2"/>
  <c r="F337" i="19"/>
  <c r="F339" i="13"/>
  <c r="C336" i="12"/>
  <c r="F323" i="4"/>
  <c r="C324" i="4"/>
  <c r="D334" i="10"/>
  <c r="E334" i="10"/>
  <c r="C342" i="9"/>
  <c r="D347" i="16"/>
  <c r="C348" i="16" s="1"/>
  <c r="E347" i="16"/>
  <c r="C340" i="13"/>
  <c r="C338" i="19"/>
  <c r="E332" i="2" l="1"/>
  <c r="D332" i="2"/>
  <c r="F347" i="16"/>
  <c r="F334" i="10"/>
  <c r="D342" i="9"/>
  <c r="C343" i="9" s="1"/>
  <c r="E342" i="9"/>
  <c r="C335" i="10"/>
  <c r="D338" i="19"/>
  <c r="C339" i="19" s="1"/>
  <c r="E338" i="19"/>
  <c r="D340" i="13"/>
  <c r="E340" i="13"/>
  <c r="D324" i="4"/>
  <c r="E324" i="4"/>
  <c r="D348" i="16"/>
  <c r="E348" i="16"/>
  <c r="D336" i="12"/>
  <c r="C337" i="12" s="1"/>
  <c r="E336" i="12"/>
  <c r="F332" i="2" l="1"/>
  <c r="C333" i="2"/>
  <c r="D337" i="12"/>
  <c r="C338" i="12" s="1"/>
  <c r="E337" i="12"/>
  <c r="D343" i="9"/>
  <c r="E343" i="9"/>
  <c r="D339" i="19"/>
  <c r="E339" i="19"/>
  <c r="F324" i="4"/>
  <c r="D335" i="10"/>
  <c r="E335" i="10"/>
  <c r="F338" i="19"/>
  <c r="C325" i="4"/>
  <c r="F340" i="13"/>
  <c r="F348" i="16"/>
  <c r="F336" i="12"/>
  <c r="F342" i="9"/>
  <c r="C349" i="16"/>
  <c r="C341" i="13"/>
  <c r="D333" i="2" l="1"/>
  <c r="C334" i="2" s="1"/>
  <c r="E333" i="2"/>
  <c r="F339" i="19"/>
  <c r="F343" i="9"/>
  <c r="E338" i="12"/>
  <c r="D338" i="12"/>
  <c r="F338" i="12" s="1"/>
  <c r="D325" i="4"/>
  <c r="E325" i="4"/>
  <c r="C340" i="19"/>
  <c r="C344" i="9"/>
  <c r="F335" i="10"/>
  <c r="C336" i="10"/>
  <c r="D341" i="13"/>
  <c r="C342" i="13" s="1"/>
  <c r="E341" i="13"/>
  <c r="D349" i="16"/>
  <c r="E349" i="16"/>
  <c r="F337" i="12"/>
  <c r="D334" i="2" l="1"/>
  <c r="C335" i="2" s="1"/>
  <c r="E334" i="2"/>
  <c r="F333" i="2"/>
  <c r="F349" i="16"/>
  <c r="D340" i="19"/>
  <c r="C341" i="19" s="1"/>
  <c r="E340" i="19"/>
  <c r="F325" i="4"/>
  <c r="D342" i="13"/>
  <c r="E342" i="13"/>
  <c r="C326" i="4"/>
  <c r="D344" i="9"/>
  <c r="C345" i="9" s="1"/>
  <c r="E344" i="9"/>
  <c r="C350" i="16"/>
  <c r="F341" i="13"/>
  <c r="D336" i="10"/>
  <c r="E336" i="10"/>
  <c r="C339" i="12"/>
  <c r="F334" i="2" l="1"/>
  <c r="D335" i="2"/>
  <c r="C336" i="2" s="1"/>
  <c r="E335" i="2"/>
  <c r="F336" i="10"/>
  <c r="D345" i="9"/>
  <c r="C346" i="9" s="1"/>
  <c r="E345" i="9"/>
  <c r="F342" i="13"/>
  <c r="C343" i="13"/>
  <c r="D350" i="16"/>
  <c r="E350" i="16"/>
  <c r="D341" i="19"/>
  <c r="F341" i="19" s="1"/>
  <c r="E341" i="19"/>
  <c r="C337" i="10"/>
  <c r="D339" i="12"/>
  <c r="E339" i="12"/>
  <c r="F340" i="19"/>
  <c r="F344" i="9"/>
  <c r="D326" i="4"/>
  <c r="E326" i="4"/>
  <c r="E336" i="2" l="1"/>
  <c r="D336" i="2"/>
  <c r="F335" i="2"/>
  <c r="F350" i="16"/>
  <c r="F326" i="4"/>
  <c r="C351" i="16"/>
  <c r="D343" i="13"/>
  <c r="C344" i="13" s="1"/>
  <c r="E343" i="13"/>
  <c r="F339" i="12"/>
  <c r="D337" i="10"/>
  <c r="E337" i="10"/>
  <c r="D346" i="9"/>
  <c r="C347" i="9" s="1"/>
  <c r="E346" i="9"/>
  <c r="C340" i="12"/>
  <c r="C327" i="4"/>
  <c r="C342" i="19"/>
  <c r="F345" i="9"/>
  <c r="F336" i="2" l="1"/>
  <c r="C337" i="2"/>
  <c r="F337" i="10"/>
  <c r="D344" i="13"/>
  <c r="E344" i="13"/>
  <c r="D342" i="19"/>
  <c r="C343" i="19" s="1"/>
  <c r="E342" i="19"/>
  <c r="D327" i="4"/>
  <c r="E327" i="4"/>
  <c r="E340" i="12"/>
  <c r="D340" i="12"/>
  <c r="D347" i="9"/>
  <c r="E347" i="9"/>
  <c r="F343" i="13"/>
  <c r="C338" i="10"/>
  <c r="F346" i="9"/>
  <c r="D351" i="16"/>
  <c r="E351" i="16"/>
  <c r="E337" i="2" l="1"/>
  <c r="D337" i="2"/>
  <c r="C338" i="2" s="1"/>
  <c r="F340" i="12"/>
  <c r="F327" i="4"/>
  <c r="D343" i="19"/>
  <c r="E343" i="19"/>
  <c r="F347" i="9"/>
  <c r="C348" i="9"/>
  <c r="F342" i="19"/>
  <c r="F351" i="16"/>
  <c r="C352" i="16"/>
  <c r="C341" i="12"/>
  <c r="F344" i="13"/>
  <c r="D338" i="10"/>
  <c r="E338" i="10"/>
  <c r="C328" i="4"/>
  <c r="C345" i="13"/>
  <c r="E338" i="2" l="1"/>
  <c r="D338" i="2"/>
  <c r="F337" i="2"/>
  <c r="F338" i="10"/>
  <c r="D328" i="4"/>
  <c r="E328" i="4"/>
  <c r="F343" i="19"/>
  <c r="D348" i="9"/>
  <c r="E348" i="9"/>
  <c r="C339" i="10"/>
  <c r="D341" i="12"/>
  <c r="C342" i="12" s="1"/>
  <c r="E341" i="12"/>
  <c r="C344" i="19"/>
  <c r="D345" i="13"/>
  <c r="E345" i="13"/>
  <c r="D352" i="16"/>
  <c r="C353" i="16" s="1"/>
  <c r="E352" i="16"/>
  <c r="F338" i="2" l="1"/>
  <c r="C339" i="2"/>
  <c r="F345" i="13"/>
  <c r="F348" i="9"/>
  <c r="D344" i="19"/>
  <c r="C345" i="19" s="1"/>
  <c r="E344" i="19"/>
  <c r="C346" i="13"/>
  <c r="F328" i="4"/>
  <c r="C349" i="9"/>
  <c r="E342" i="12"/>
  <c r="D342" i="12"/>
  <c r="C343" i="12" s="1"/>
  <c r="D353" i="16"/>
  <c r="E353" i="16"/>
  <c r="F341" i="12"/>
  <c r="C329" i="4"/>
  <c r="F352" i="16"/>
  <c r="D339" i="10"/>
  <c r="C340" i="10" s="1"/>
  <c r="E339" i="10"/>
  <c r="E339" i="2" l="1"/>
  <c r="D339" i="2"/>
  <c r="D343" i="12"/>
  <c r="C344" i="12" s="1"/>
  <c r="E343" i="12"/>
  <c r="D340" i="10"/>
  <c r="E340" i="10"/>
  <c r="D329" i="4"/>
  <c r="E329" i="4"/>
  <c r="D349" i="9"/>
  <c r="C350" i="9" s="1"/>
  <c r="E349" i="9"/>
  <c r="D346" i="13"/>
  <c r="E346" i="13"/>
  <c r="F353" i="16"/>
  <c r="D345" i="19"/>
  <c r="E345" i="19"/>
  <c r="C354" i="16"/>
  <c r="F339" i="10"/>
  <c r="F342" i="12"/>
  <c r="F344" i="19"/>
  <c r="C340" i="2" l="1"/>
  <c r="F339" i="2"/>
  <c r="D350" i="9"/>
  <c r="E350" i="9"/>
  <c r="F329" i="4"/>
  <c r="F346" i="13"/>
  <c r="F340" i="10"/>
  <c r="C347" i="13"/>
  <c r="D354" i="16"/>
  <c r="E354" i="16"/>
  <c r="C341" i="10"/>
  <c r="E344" i="12"/>
  <c r="D344" i="12"/>
  <c r="F349" i="9"/>
  <c r="F345" i="19"/>
  <c r="C346" i="19"/>
  <c r="C330" i="4"/>
  <c r="F343" i="12"/>
  <c r="F344" i="12" l="1"/>
  <c r="D340" i="2"/>
  <c r="E340" i="2"/>
  <c r="F354" i="16"/>
  <c r="F350" i="9"/>
  <c r="D346" i="19"/>
  <c r="C347" i="19" s="1"/>
  <c r="E346" i="19"/>
  <c r="C345" i="12"/>
  <c r="D347" i="13"/>
  <c r="C348" i="13" s="1"/>
  <c r="E347" i="13"/>
  <c r="E341" i="10"/>
  <c r="D341" i="10"/>
  <c r="C351" i="9"/>
  <c r="E330" i="4"/>
  <c r="D330" i="4"/>
  <c r="C355" i="16"/>
  <c r="C341" i="2" l="1"/>
  <c r="F340" i="2"/>
  <c r="F341" i="10"/>
  <c r="C342" i="10"/>
  <c r="E342" i="10" s="1"/>
  <c r="F330" i="4"/>
  <c r="D347" i="19"/>
  <c r="E347" i="19"/>
  <c r="F347" i="13"/>
  <c r="C331" i="4"/>
  <c r="D345" i="12"/>
  <c r="C346" i="12" s="1"/>
  <c r="E345" i="12"/>
  <c r="D355" i="16"/>
  <c r="E355" i="16"/>
  <c r="D351" i="9"/>
  <c r="C352" i="9" s="1"/>
  <c r="E351" i="9"/>
  <c r="D348" i="13"/>
  <c r="E348" i="13"/>
  <c r="F346" i="19"/>
  <c r="D342" i="10" l="1"/>
  <c r="E341" i="2"/>
  <c r="D341" i="2"/>
  <c r="F342" i="10"/>
  <c r="E346" i="12"/>
  <c r="D346" i="12"/>
  <c r="F345" i="12"/>
  <c r="D352" i="9"/>
  <c r="E352" i="9"/>
  <c r="D331" i="4"/>
  <c r="E331" i="4"/>
  <c r="F351" i="9"/>
  <c r="C343" i="10"/>
  <c r="F355" i="16"/>
  <c r="F347" i="19"/>
  <c r="F348" i="13"/>
  <c r="C349" i="13"/>
  <c r="C356" i="16"/>
  <c r="C348" i="19"/>
  <c r="F346" i="12" l="1"/>
  <c r="C342" i="2"/>
  <c r="F341" i="2"/>
  <c r="F331" i="4"/>
  <c r="F352" i="9"/>
  <c r="C353" i="9"/>
  <c r="D343" i="10"/>
  <c r="C344" i="10" s="1"/>
  <c r="E343" i="10"/>
  <c r="D348" i="19"/>
  <c r="C349" i="19" s="1"/>
  <c r="E348" i="19"/>
  <c r="C332" i="4"/>
  <c r="C347" i="12"/>
  <c r="D349" i="13"/>
  <c r="C350" i="13" s="1"/>
  <c r="E349" i="13"/>
  <c r="D356" i="16"/>
  <c r="E356" i="16"/>
  <c r="E342" i="2" l="1"/>
  <c r="D342" i="2"/>
  <c r="D349" i="19"/>
  <c r="E349" i="19"/>
  <c r="D344" i="10"/>
  <c r="E344" i="10"/>
  <c r="F356" i="16"/>
  <c r="D350" i="13"/>
  <c r="C351" i="13" s="1"/>
  <c r="E350" i="13"/>
  <c r="C357" i="16"/>
  <c r="F343" i="10"/>
  <c r="F348" i="19"/>
  <c r="F349" i="13"/>
  <c r="D347" i="12"/>
  <c r="E347" i="12"/>
  <c r="D353" i="9"/>
  <c r="C354" i="9" s="1"/>
  <c r="E353" i="9"/>
  <c r="D332" i="4"/>
  <c r="E332" i="4"/>
  <c r="F342" i="2" l="1"/>
  <c r="C343" i="2"/>
  <c r="D354" i="9"/>
  <c r="C355" i="9" s="1"/>
  <c r="E354" i="9"/>
  <c r="D351" i="13"/>
  <c r="E351" i="13"/>
  <c r="F344" i="10"/>
  <c r="F347" i="12"/>
  <c r="C345" i="10"/>
  <c r="D357" i="16"/>
  <c r="E357" i="16"/>
  <c r="F353" i="9"/>
  <c r="F349" i="19"/>
  <c r="F332" i="4"/>
  <c r="C333" i="4"/>
  <c r="C348" i="12"/>
  <c r="F350" i="13"/>
  <c r="C350" i="19"/>
  <c r="D343" i="2" l="1"/>
  <c r="C344" i="2" s="1"/>
  <c r="E343" i="2"/>
  <c r="F351" i="13"/>
  <c r="D333" i="4"/>
  <c r="C334" i="4" s="1"/>
  <c r="E333" i="4"/>
  <c r="C352" i="13"/>
  <c r="F357" i="16"/>
  <c r="D355" i="9"/>
  <c r="C356" i="9" s="1"/>
  <c r="E355" i="9"/>
  <c r="D350" i="19"/>
  <c r="C351" i="19" s="1"/>
  <c r="E350" i="19"/>
  <c r="C358" i="16"/>
  <c r="E348" i="12"/>
  <c r="D348" i="12"/>
  <c r="D345" i="10"/>
  <c r="C346" i="10" s="1"/>
  <c r="E345" i="10"/>
  <c r="F354" i="9"/>
  <c r="F348" i="12" l="1"/>
  <c r="E344" i="2"/>
  <c r="D344" i="2"/>
  <c r="F343" i="2"/>
  <c r="D356" i="9"/>
  <c r="E356" i="9"/>
  <c r="D351" i="19"/>
  <c r="E351" i="19"/>
  <c r="D346" i="10"/>
  <c r="E346" i="10"/>
  <c r="F355" i="9"/>
  <c r="C349" i="12"/>
  <c r="D358" i="16"/>
  <c r="C359" i="16" s="1"/>
  <c r="E358" i="16"/>
  <c r="D352" i="13"/>
  <c r="E352" i="13"/>
  <c r="D334" i="4"/>
  <c r="E334" i="4"/>
  <c r="F345" i="10"/>
  <c r="F350" i="19"/>
  <c r="F333" i="4"/>
  <c r="F344" i="2" l="1"/>
  <c r="C345" i="2"/>
  <c r="F352" i="13"/>
  <c r="F346" i="10"/>
  <c r="F356" i="9"/>
  <c r="C353" i="13"/>
  <c r="C347" i="10"/>
  <c r="F351" i="19"/>
  <c r="D359" i="16"/>
  <c r="E359" i="16"/>
  <c r="F358" i="16"/>
  <c r="C352" i="19"/>
  <c r="D349" i="12"/>
  <c r="C350" i="12" s="1"/>
  <c r="E349" i="12"/>
  <c r="C357" i="9"/>
  <c r="F334" i="4"/>
  <c r="C335" i="4"/>
  <c r="E345" i="2" l="1"/>
  <c r="D345" i="2"/>
  <c r="E350" i="12"/>
  <c r="D350" i="12"/>
  <c r="F359" i="16"/>
  <c r="C360" i="16"/>
  <c r="D352" i="19"/>
  <c r="E352" i="19"/>
  <c r="D335" i="4"/>
  <c r="E335" i="4"/>
  <c r="D357" i="9"/>
  <c r="E357" i="9"/>
  <c r="D347" i="10"/>
  <c r="E347" i="10"/>
  <c r="F349" i="12"/>
  <c r="D353" i="13"/>
  <c r="C354" i="13" s="1"/>
  <c r="E353" i="13"/>
  <c r="F350" i="12" l="1"/>
  <c r="C346" i="2"/>
  <c r="F345" i="2"/>
  <c r="F352" i="19"/>
  <c r="F357" i="9"/>
  <c r="F347" i="10"/>
  <c r="C358" i="9"/>
  <c r="D358" i="9" s="1"/>
  <c r="F335" i="4"/>
  <c r="D354" i="13"/>
  <c r="E354" i="13"/>
  <c r="C353" i="19"/>
  <c r="D360" i="16"/>
  <c r="E360" i="16"/>
  <c r="C348" i="10"/>
  <c r="F353" i="13"/>
  <c r="C336" i="4"/>
  <c r="C351" i="12"/>
  <c r="D346" i="2" l="1"/>
  <c r="C347" i="2" s="1"/>
  <c r="E346" i="2"/>
  <c r="E358" i="9"/>
  <c r="F358" i="9" s="1"/>
  <c r="F360" i="16"/>
  <c r="C359" i="9"/>
  <c r="D359" i="9" s="1"/>
  <c r="D351" i="12"/>
  <c r="C352" i="12" s="1"/>
  <c r="E351" i="12"/>
  <c r="D353" i="19"/>
  <c r="E353" i="19"/>
  <c r="D336" i="4"/>
  <c r="E336" i="4"/>
  <c r="F354" i="13"/>
  <c r="D348" i="10"/>
  <c r="E348" i="10"/>
  <c r="C361" i="16"/>
  <c r="C355" i="13"/>
  <c r="E359" i="9" l="1"/>
  <c r="F359" i="9" s="1"/>
  <c r="E347" i="2"/>
  <c r="D347" i="2"/>
  <c r="F346" i="2"/>
  <c r="F353" i="19"/>
  <c r="F348" i="10"/>
  <c r="E352" i="12"/>
  <c r="D352" i="12"/>
  <c r="C354" i="19"/>
  <c r="F336" i="4"/>
  <c r="C349" i="10"/>
  <c r="D355" i="13"/>
  <c r="E355" i="13"/>
  <c r="C337" i="4"/>
  <c r="D361" i="16"/>
  <c r="E361" i="16"/>
  <c r="C360" i="9"/>
  <c r="F351" i="12"/>
  <c r="F347" i="2" l="1"/>
  <c r="C348" i="2"/>
  <c r="F352" i="12"/>
  <c r="D360" i="9"/>
  <c r="C361" i="9" s="1"/>
  <c r="E360" i="9"/>
  <c r="F355" i="13"/>
  <c r="F361" i="16"/>
  <c r="D354" i="19"/>
  <c r="C355" i="19" s="1"/>
  <c r="E354" i="19"/>
  <c r="D337" i="4"/>
  <c r="C338" i="4" s="1"/>
  <c r="E337" i="4"/>
  <c r="C353" i="12"/>
  <c r="E349" i="10"/>
  <c r="D349" i="10"/>
  <c r="C362" i="16"/>
  <c r="C356" i="13"/>
  <c r="D348" i="2" l="1"/>
  <c r="C349" i="2" s="1"/>
  <c r="E348" i="2"/>
  <c r="F349" i="10"/>
  <c r="D338" i="4"/>
  <c r="E338" i="4"/>
  <c r="D355" i="19"/>
  <c r="E355" i="19"/>
  <c r="C350" i="10"/>
  <c r="D353" i="12"/>
  <c r="E353" i="12"/>
  <c r="F354" i="19"/>
  <c r="D361" i="9"/>
  <c r="C362" i="9" s="1"/>
  <c r="E361" i="9"/>
  <c r="D362" i="16"/>
  <c r="E362" i="16"/>
  <c r="D356" i="13"/>
  <c r="E356" i="13"/>
  <c r="F337" i="4"/>
  <c r="F360" i="9"/>
  <c r="F348" i="2" l="1"/>
  <c r="E349" i="2"/>
  <c r="D349" i="2"/>
  <c r="F353" i="12"/>
  <c r="F338" i="4"/>
  <c r="F362" i="16"/>
  <c r="D350" i="10"/>
  <c r="E350" i="10"/>
  <c r="D362" i="9"/>
  <c r="C363" i="9" s="1"/>
  <c r="E362" i="9"/>
  <c r="F355" i="19"/>
  <c r="F361" i="9"/>
  <c r="C356" i="19"/>
  <c r="F356" i="13"/>
  <c r="C357" i="13"/>
  <c r="C354" i="12"/>
  <c r="C363" i="16"/>
  <c r="C339" i="4"/>
  <c r="F349" i="2" l="1"/>
  <c r="C350" i="2"/>
  <c r="D363" i="9"/>
  <c r="C364" i="9" s="1"/>
  <c r="E363" i="9"/>
  <c r="D339" i="4"/>
  <c r="C340" i="4" s="1"/>
  <c r="E339" i="4"/>
  <c r="D363" i="16"/>
  <c r="E363" i="16"/>
  <c r="E354" i="12"/>
  <c r="D354" i="12"/>
  <c r="F350" i="10"/>
  <c r="F362" i="9"/>
  <c r="D356" i="19"/>
  <c r="E356" i="19"/>
  <c r="C351" i="10"/>
  <c r="D357" i="13"/>
  <c r="C358" i="13" s="1"/>
  <c r="E357" i="13"/>
  <c r="F354" i="12" l="1"/>
  <c r="D350" i="2"/>
  <c r="C351" i="2" s="1"/>
  <c r="E350" i="2"/>
  <c r="F363" i="16"/>
  <c r="F339" i="4"/>
  <c r="D358" i="13"/>
  <c r="E358" i="13"/>
  <c r="D364" i="9"/>
  <c r="C365" i="9" s="1"/>
  <c r="E364" i="9"/>
  <c r="F356" i="19"/>
  <c r="C364" i="16"/>
  <c r="D340" i="4"/>
  <c r="E340" i="4"/>
  <c r="F357" i="13"/>
  <c r="C355" i="12"/>
  <c r="D351" i="10"/>
  <c r="C352" i="10" s="1"/>
  <c r="E351" i="10"/>
  <c r="C357" i="19"/>
  <c r="F363" i="9"/>
  <c r="D351" i="2" l="1"/>
  <c r="E351" i="2"/>
  <c r="F350" i="2"/>
  <c r="D365" i="9"/>
  <c r="C366" i="9" s="1"/>
  <c r="E365" i="9"/>
  <c r="D352" i="10"/>
  <c r="E352" i="10"/>
  <c r="F364" i="9"/>
  <c r="D364" i="16"/>
  <c r="F364" i="16" s="1"/>
  <c r="E364" i="16"/>
  <c r="D355" i="12"/>
  <c r="E355" i="12"/>
  <c r="F351" i="10"/>
  <c r="F358" i="13"/>
  <c r="F340" i="4"/>
  <c r="D357" i="19"/>
  <c r="C358" i="19" s="1"/>
  <c r="E357" i="19"/>
  <c r="C341" i="4"/>
  <c r="C359" i="13"/>
  <c r="C352" i="2" l="1"/>
  <c r="F351" i="2"/>
  <c r="F355" i="12"/>
  <c r="D366" i="9"/>
  <c r="C367" i="9" s="1"/>
  <c r="E366" i="9"/>
  <c r="D359" i="13"/>
  <c r="C360" i="13" s="1"/>
  <c r="E359" i="13"/>
  <c r="C356" i="12"/>
  <c r="F352" i="10"/>
  <c r="D341" i="4"/>
  <c r="C342" i="4" s="1"/>
  <c r="E341" i="4"/>
  <c r="C353" i="10"/>
  <c r="F357" i="19"/>
  <c r="C365" i="16"/>
  <c r="D358" i="19"/>
  <c r="E358" i="19"/>
  <c r="F365" i="9"/>
  <c r="D352" i="2" l="1"/>
  <c r="C353" i="2" s="1"/>
  <c r="E352" i="2"/>
  <c r="D342" i="4"/>
  <c r="E342" i="4"/>
  <c r="D360" i="13"/>
  <c r="E360" i="13"/>
  <c r="E367" i="9"/>
  <c r="D367" i="9"/>
  <c r="F358" i="19"/>
  <c r="F359" i="13"/>
  <c r="E356" i="12"/>
  <c r="D356" i="12"/>
  <c r="F356" i="12" s="1"/>
  <c r="D365" i="16"/>
  <c r="E365" i="16"/>
  <c r="D353" i="10"/>
  <c r="E353" i="10"/>
  <c r="C359" i="19"/>
  <c r="F341" i="4"/>
  <c r="F366" i="9"/>
  <c r="D353" i="2" l="1"/>
  <c r="C354" i="2" s="1"/>
  <c r="E353" i="2"/>
  <c r="F367" i="9"/>
  <c r="F352" i="2"/>
  <c r="F365" i="16"/>
  <c r="F360" i="13"/>
  <c r="D359" i="19"/>
  <c r="C360" i="19" s="1"/>
  <c r="E359" i="19"/>
  <c r="C357" i="12"/>
  <c r="C361" i="13"/>
  <c r="C366" i="16"/>
  <c r="F353" i="10"/>
  <c r="F342" i="4"/>
  <c r="C354" i="10"/>
  <c r="C343" i="4"/>
  <c r="E354" i="2" l="1"/>
  <c r="D354" i="2"/>
  <c r="F353" i="2"/>
  <c r="D360" i="19"/>
  <c r="C361" i="19" s="1"/>
  <c r="E360" i="19"/>
  <c r="D357" i="12"/>
  <c r="E357" i="12"/>
  <c r="D361" i="13"/>
  <c r="E361" i="13"/>
  <c r="F359" i="19"/>
  <c r="D366" i="16"/>
  <c r="C367" i="16" s="1"/>
  <c r="E366" i="16"/>
  <c r="D343" i="4"/>
  <c r="E343" i="4"/>
  <c r="D354" i="10"/>
  <c r="E354" i="10"/>
  <c r="F354" i="2" l="1"/>
  <c r="C355" i="2"/>
  <c r="F357" i="12"/>
  <c r="C358" i="12"/>
  <c r="D358" i="12" s="1"/>
  <c r="F343" i="4"/>
  <c r="D361" i="19"/>
  <c r="E361" i="19"/>
  <c r="F361" i="13"/>
  <c r="D367" i="16"/>
  <c r="E367" i="16"/>
  <c r="F366" i="16"/>
  <c r="C344" i="4"/>
  <c r="F354" i="10"/>
  <c r="C355" i="10"/>
  <c r="C362" i="13"/>
  <c r="F360" i="19"/>
  <c r="E358" i="12" l="1"/>
  <c r="D355" i="2"/>
  <c r="C356" i="2" s="1"/>
  <c r="E355" i="2"/>
  <c r="F361" i="19"/>
  <c r="F367" i="16"/>
  <c r="F358" i="12"/>
  <c r="C359" i="12"/>
  <c r="D362" i="13"/>
  <c r="E362" i="13"/>
  <c r="D355" i="10"/>
  <c r="E355" i="10"/>
  <c r="D344" i="4"/>
  <c r="C345" i="4" s="1"/>
  <c r="E344" i="4"/>
  <c r="C362" i="19"/>
  <c r="D356" i="2" l="1"/>
  <c r="C357" i="2" s="1"/>
  <c r="E356" i="2"/>
  <c r="F355" i="2"/>
  <c r="F355" i="10"/>
  <c r="F344" i="4"/>
  <c r="C356" i="10"/>
  <c r="F362" i="13"/>
  <c r="D362" i="19"/>
  <c r="C363" i="19" s="1"/>
  <c r="E362" i="19"/>
  <c r="C363" i="13"/>
  <c r="D345" i="4"/>
  <c r="E345" i="4"/>
  <c r="D359" i="12"/>
  <c r="C360" i="12" s="1"/>
  <c r="E359" i="12"/>
  <c r="F356" i="2" l="1"/>
  <c r="D357" i="2"/>
  <c r="C358" i="2" s="1"/>
  <c r="E357" i="2"/>
  <c r="D363" i="19"/>
  <c r="E363" i="19"/>
  <c r="D363" i="13"/>
  <c r="C364" i="13" s="1"/>
  <c r="E363" i="13"/>
  <c r="F362" i="19"/>
  <c r="F345" i="4"/>
  <c r="E360" i="12"/>
  <c r="D360" i="12"/>
  <c r="F359" i="12"/>
  <c r="C346" i="4"/>
  <c r="D356" i="10"/>
  <c r="E356" i="10"/>
  <c r="D358" i="2" l="1"/>
  <c r="E358" i="2"/>
  <c r="F357" i="2"/>
  <c r="F363" i="13"/>
  <c r="F360" i="12"/>
  <c r="F356" i="10"/>
  <c r="C357" i="10"/>
  <c r="D346" i="4"/>
  <c r="C347" i="4" s="1"/>
  <c r="E346" i="4"/>
  <c r="D364" i="13"/>
  <c r="E364" i="13"/>
  <c r="F363" i="19"/>
  <c r="C361" i="12"/>
  <c r="C364" i="19"/>
  <c r="C359" i="2" l="1"/>
  <c r="F358" i="2"/>
  <c r="D347" i="4"/>
  <c r="C348" i="4" s="1"/>
  <c r="E347" i="4"/>
  <c r="F364" i="13"/>
  <c r="C365" i="13"/>
  <c r="F346" i="4"/>
  <c r="D364" i="19"/>
  <c r="E364" i="19"/>
  <c r="D361" i="12"/>
  <c r="C362" i="12" s="1"/>
  <c r="E361" i="12"/>
  <c r="E357" i="10"/>
  <c r="D357" i="10"/>
  <c r="F357" i="10" s="1"/>
  <c r="D359" i="2" l="1"/>
  <c r="E359" i="2"/>
  <c r="F364" i="19"/>
  <c r="E362" i="12"/>
  <c r="D362" i="12"/>
  <c r="C358" i="10"/>
  <c r="D365" i="13"/>
  <c r="C366" i="13" s="1"/>
  <c r="E365" i="13"/>
  <c r="D348" i="4"/>
  <c r="C349" i="4" s="1"/>
  <c r="E348" i="4"/>
  <c r="F361" i="12"/>
  <c r="C365" i="19"/>
  <c r="F347" i="4"/>
  <c r="F362" i="12" l="1"/>
  <c r="F359" i="2"/>
  <c r="C360" i="2"/>
  <c r="D366" i="13"/>
  <c r="E366" i="13"/>
  <c r="F365" i="13"/>
  <c r="D365" i="19"/>
  <c r="C366" i="19" s="1"/>
  <c r="E365" i="19"/>
  <c r="D358" i="10"/>
  <c r="C359" i="10" s="1"/>
  <c r="E358" i="10"/>
  <c r="C363" i="12"/>
  <c r="D349" i="4"/>
  <c r="E349" i="4"/>
  <c r="F348" i="4"/>
  <c r="D360" i="2" l="1"/>
  <c r="C361" i="2" s="1"/>
  <c r="E360" i="2"/>
  <c r="F349" i="4"/>
  <c r="D366" i="19"/>
  <c r="C367" i="19" s="1"/>
  <c r="E366" i="19"/>
  <c r="F365" i="19"/>
  <c r="D363" i="12"/>
  <c r="C364" i="12" s="1"/>
  <c r="E363" i="12"/>
  <c r="F366" i="13"/>
  <c r="D359" i="10"/>
  <c r="F359" i="10" s="1"/>
  <c r="E359" i="10"/>
  <c r="C350" i="4"/>
  <c r="F358" i="10"/>
  <c r="C367" i="13"/>
  <c r="D361" i="2" l="1"/>
  <c r="E361" i="2"/>
  <c r="F360" i="2"/>
  <c r="E364" i="12"/>
  <c r="D364" i="12"/>
  <c r="C365" i="12" s="1"/>
  <c r="D350" i="4"/>
  <c r="C351" i="4" s="1"/>
  <c r="E350" i="4"/>
  <c r="D367" i="13"/>
  <c r="E367" i="13"/>
  <c r="D367" i="19"/>
  <c r="E367" i="19"/>
  <c r="F363" i="12"/>
  <c r="C360" i="10"/>
  <c r="F366" i="19"/>
  <c r="C362" i="2" l="1"/>
  <c r="F361" i="2"/>
  <c r="F367" i="19"/>
  <c r="D351" i="4"/>
  <c r="C352" i="4" s="1"/>
  <c r="E351" i="4"/>
  <c r="D365" i="12"/>
  <c r="E365" i="12"/>
  <c r="F367" i="13"/>
  <c r="D360" i="10"/>
  <c r="C361" i="10" s="1"/>
  <c r="E360" i="10"/>
  <c r="F350" i="4"/>
  <c r="F364" i="12"/>
  <c r="F365" i="12" l="1"/>
  <c r="D362" i="2"/>
  <c r="C363" i="2" s="1"/>
  <c r="E362" i="2"/>
  <c r="D361" i="10"/>
  <c r="E361" i="10"/>
  <c r="C366" i="12"/>
  <c r="D352" i="4"/>
  <c r="F352" i="4" s="1"/>
  <c r="E352" i="4"/>
  <c r="F360" i="10"/>
  <c r="F351" i="4"/>
  <c r="E363" i="2" l="1"/>
  <c r="D363" i="2"/>
  <c r="C364" i="2" s="1"/>
  <c r="F362" i="2"/>
  <c r="C353" i="4"/>
  <c r="E366" i="12"/>
  <c r="D366" i="12"/>
  <c r="F361" i="10"/>
  <c r="C362" i="10"/>
  <c r="F366" i="12" l="1"/>
  <c r="D364" i="2"/>
  <c r="E364" i="2"/>
  <c r="F363" i="2"/>
  <c r="D362" i="10"/>
  <c r="E362" i="10"/>
  <c r="C367" i="12"/>
  <c r="D353" i="4"/>
  <c r="E353" i="4"/>
  <c r="C365" i="2" l="1"/>
  <c r="F364" i="2"/>
  <c r="F353" i="4"/>
  <c r="D367" i="12"/>
  <c r="E367" i="12"/>
  <c r="C354" i="4"/>
  <c r="F362" i="10"/>
  <c r="C363" i="10"/>
  <c r="E365" i="2" l="1"/>
  <c r="D365" i="2"/>
  <c r="C366" i="2" s="1"/>
  <c r="D363" i="10"/>
  <c r="E363" i="10"/>
  <c r="D354" i="4"/>
  <c r="C355" i="4" s="1"/>
  <c r="E354" i="4"/>
  <c r="F367" i="12"/>
  <c r="F365" i="2" l="1"/>
  <c r="D366" i="2"/>
  <c r="E366" i="2"/>
  <c r="D355" i="4"/>
  <c r="E355" i="4"/>
  <c r="F354" i="4"/>
  <c r="F363" i="10"/>
  <c r="C364" i="10"/>
  <c r="F366" i="2" l="1"/>
  <c r="C367" i="2"/>
  <c r="F355" i="4"/>
  <c r="D364" i="10"/>
  <c r="E364" i="10"/>
  <c r="C356" i="4"/>
  <c r="D367" i="2" l="1"/>
  <c r="E367" i="2"/>
  <c r="D356" i="4"/>
  <c r="F356" i="4" s="1"/>
  <c r="E356" i="4"/>
  <c r="F364" i="10"/>
  <c r="C365" i="10"/>
  <c r="F367" i="2" l="1"/>
  <c r="D365" i="10"/>
  <c r="E365" i="10"/>
  <c r="C357" i="4"/>
  <c r="D357" i="4" l="1"/>
  <c r="C358" i="4" s="1"/>
  <c r="E357" i="4"/>
  <c r="F365" i="10"/>
  <c r="C366" i="10"/>
  <c r="D358" i="4" l="1"/>
  <c r="E358" i="4"/>
  <c r="D366" i="10"/>
  <c r="C367" i="10" s="1"/>
  <c r="E366" i="10"/>
  <c r="F357" i="4"/>
  <c r="D367" i="10" l="1"/>
  <c r="E367" i="10"/>
  <c r="F366" i="10"/>
  <c r="F358" i="4"/>
  <c r="C359" i="4"/>
  <c r="D359" i="4" l="1"/>
  <c r="C360" i="4" s="1"/>
  <c r="E359" i="4"/>
  <c r="F367" i="10"/>
  <c r="D360" i="4" l="1"/>
  <c r="E360" i="4"/>
  <c r="F359" i="4"/>
  <c r="F360" i="4" l="1"/>
  <c r="C361" i="4"/>
  <c r="D361" i="4" l="1"/>
  <c r="C362" i="4" s="1"/>
  <c r="E361" i="4"/>
  <c r="D362" i="4" l="1"/>
  <c r="E362" i="4"/>
  <c r="F361" i="4"/>
  <c r="F362" i="4" l="1"/>
  <c r="C363" i="4"/>
  <c r="D363" i="4" l="1"/>
  <c r="C364" i="4" s="1"/>
  <c r="E363" i="4"/>
  <c r="D364" i="4" l="1"/>
  <c r="E364" i="4"/>
  <c r="F363" i="4"/>
  <c r="F364" i="4" l="1"/>
  <c r="C365" i="4"/>
  <c r="D365" i="4" l="1"/>
  <c r="C366" i="4" s="1"/>
  <c r="E365" i="4"/>
  <c r="D366" i="4" l="1"/>
  <c r="E366" i="4"/>
  <c r="F365" i="4"/>
  <c r="F366" i="4" l="1"/>
  <c r="C367" i="4"/>
  <c r="D367" i="4" l="1"/>
  <c r="E367" i="4"/>
  <c r="F367" i="4" l="1"/>
</calcChain>
</file>

<file path=xl/sharedStrings.xml><?xml version="1.0" encoding="utf-8"?>
<sst xmlns="http://schemas.openxmlformats.org/spreadsheetml/2006/main" count="1106" uniqueCount="137">
  <si>
    <t>Property Information</t>
  </si>
  <si>
    <t>Property Address</t>
  </si>
  <si>
    <t>Locality</t>
  </si>
  <si>
    <t>Harrisonburg</t>
  </si>
  <si>
    <t>Appreciation</t>
  </si>
  <si>
    <t>Initial Investment</t>
  </si>
  <si>
    <t>Purchase Cost</t>
  </si>
  <si>
    <t>Financing</t>
  </si>
  <si>
    <t>Land Value</t>
  </si>
  <si>
    <t>Depreciation</t>
  </si>
  <si>
    <t>Annual Depreciation</t>
  </si>
  <si>
    <t>Total Depreciation</t>
  </si>
  <si>
    <t>Annual Rent</t>
  </si>
  <si>
    <t>Gross Operating Income</t>
  </si>
  <si>
    <t>Annual Operating Expenses</t>
  </si>
  <si>
    <t>Real Estate Taxes</t>
  </si>
  <si>
    <t>Repairs</t>
  </si>
  <si>
    <t>Association Dues</t>
  </si>
  <si>
    <t>Insurance</t>
  </si>
  <si>
    <t>Utilities</t>
  </si>
  <si>
    <t>Advertising</t>
  </si>
  <si>
    <t>Supplies</t>
  </si>
  <si>
    <t>Total Operating Expenses</t>
  </si>
  <si>
    <t>Annual Debt Service</t>
  </si>
  <si>
    <t>Net Operating Income</t>
  </si>
  <si>
    <t>Current Property Value</t>
  </si>
  <si>
    <t>Cash Flow Before Tax</t>
  </si>
  <si>
    <t>Total Return</t>
  </si>
  <si>
    <t>Capitalization Rate</t>
  </si>
  <si>
    <t>Cash on Cash</t>
  </si>
  <si>
    <t>Closing Costs</t>
  </si>
  <si>
    <t>Down Payment</t>
  </si>
  <si>
    <t>Item</t>
  </si>
  <si>
    <t>Current Value</t>
  </si>
  <si>
    <t xml:space="preserve"> - Vacancy</t>
  </si>
  <si>
    <t>Principal Reduction</t>
  </si>
  <si>
    <t xml:space="preserve"> - Operating Expenses</t>
  </si>
  <si>
    <t>Net Operating Income (NOI)</t>
  </si>
  <si>
    <t xml:space="preserve"> - Annual Debt Service</t>
  </si>
  <si>
    <t xml:space="preserve"> - Interest</t>
  </si>
  <si>
    <t>Taxes Paid or Saved</t>
  </si>
  <si>
    <t xml:space="preserve"> - Total Depreciation</t>
  </si>
  <si>
    <t>Taxable Income</t>
  </si>
  <si>
    <t>Taxes Paid Or Saved</t>
  </si>
  <si>
    <t xml:space="preserve"> * Appreciation Rate</t>
  </si>
  <si>
    <t xml:space="preserve"> + Principal Reduction</t>
  </si>
  <si>
    <t xml:space="preserve"> + Tax Saved</t>
  </si>
  <si>
    <t xml:space="preserve"> + Appreciation</t>
  </si>
  <si>
    <t xml:space="preserve"> / Cash Invested</t>
  </si>
  <si>
    <t>ROI with Appreciation</t>
  </si>
  <si>
    <t>ROI without Appreciation</t>
  </si>
  <si>
    <t xml:space="preserve"> / Purchase Cost</t>
  </si>
  <si>
    <t xml:space="preserve"> * Tax Bracket (federal + state)</t>
  </si>
  <si>
    <t>CASH FLOW</t>
  </si>
  <si>
    <t>INVESTMENT BENEFITS</t>
  </si>
  <si>
    <t>INVESTMENT MEASURES</t>
  </si>
  <si>
    <t>Personal Property Value (5 years)</t>
  </si>
  <si>
    <t>Building Value (27.5 years)</t>
  </si>
  <si>
    <t>Land Improvement Value (15 years)</t>
  </si>
  <si>
    <t>Investor Information</t>
  </si>
  <si>
    <t>Federal + State Tax Bracket</t>
  </si>
  <si>
    <t>Approximate AGI</t>
  </si>
  <si>
    <t>PROPERTY &amp; INVESTOR</t>
  </si>
  <si>
    <t>Required Cash</t>
  </si>
  <si>
    <t>Percentage Down Payment</t>
  </si>
  <si>
    <t>Total Monthly Principal &amp; Interest</t>
  </si>
  <si>
    <t>Total Rent</t>
  </si>
  <si>
    <t>Annual Increase in Income/Expenses</t>
  </si>
  <si>
    <t>Amount</t>
  </si>
  <si>
    <t>Years</t>
  </si>
  <si>
    <t>Rate</t>
  </si>
  <si>
    <t>Payment</t>
  </si>
  <si>
    <t>Balance</t>
  </si>
  <si>
    <t>Payment: Principal</t>
  </si>
  <si>
    <t>Payment: Interest</t>
  </si>
  <si>
    <t>Payment: TOTAL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</si>
  <si>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</si>
  <si>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</si>
  <si>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</si>
  <si>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</si>
  <si>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</si>
  <si>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</si>
  <si>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</si>
  <si>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</si>
  <si>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</si>
  <si>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</si>
  <si>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</si>
  <si>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</si>
  <si>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</si>
  <si>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</si>
  <si>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</si>
  <si>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</si>
  <si>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</si>
  <si>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</si>
  <si>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</si>
  <si>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</si>
  <si>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</si>
  <si>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</si>
  <si>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</si>
  <si>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</si>
  <si>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</si>
  <si>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</si>
  <si>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</si>
  <si>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</si>
  <si>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</si>
  <si>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</si>
  <si>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Plus 100%</t>
  </si>
  <si>
    <t>When AGI &lt; $100,000 the amount of income that can be sheltered by investment property losses is limited to $25,000.  When AGI &gt; $100,000 the limit is as follows: $25,000 - ( ( AGI - $100,000 ) / 2 ).  When AGI &gt; $150,000 investment property losses cannot be used to shelter other income.</t>
  </si>
  <si>
    <t>ANALYSIS   ::   YEAR 1</t>
  </si>
  <si>
    <t>Unrealized Return After Five Years</t>
  </si>
  <si>
    <t>CUMMULATIVE ANALYSIS   ::   YEARS 1 - 5</t>
  </si>
  <si>
    <t xml:space="preserve"> Investment Analysis……………..</t>
  </si>
  <si>
    <t>BASIC INFORMATION</t>
  </si>
  <si>
    <t>Address</t>
  </si>
  <si>
    <t>Price</t>
  </si>
  <si>
    <t>Cash Flow Before Taxes</t>
  </si>
  <si>
    <t>ROI w/ Appreciation</t>
  </si>
  <si>
    <t>ROI w/o Appreciation</t>
  </si>
  <si>
    <t>FINANCING</t>
  </si>
  <si>
    <t>INCOME / EXPENSE</t>
  </si>
  <si>
    <t>INVESTMENT BENEFITS - YEAR 1</t>
  </si>
  <si>
    <t>INVESTMENT MEASURES - YEAR 1</t>
  </si>
  <si>
    <t xml:space="preserve"> Comparative Investment Analysis - Summary</t>
  </si>
  <si>
    <t>Management</t>
  </si>
  <si>
    <t>PROPERTY</t>
  </si>
  <si>
    <t>Monthly Rent</t>
  </si>
  <si>
    <t>Months Vacant / Year</t>
  </si>
  <si>
    <t>Amount Financed</t>
  </si>
  <si>
    <t>Interest Rate</t>
  </si>
  <si>
    <t>Loan Term</t>
  </si>
  <si>
    <t>Principal &amp; Interest</t>
  </si>
  <si>
    <t>750 Merlins Way</t>
  </si>
  <si>
    <t>1413 Founders Way</t>
  </si>
  <si>
    <t>317 Emerson Lane</t>
  </si>
  <si>
    <t>3077 Taylor Spring Lane</t>
  </si>
  <si>
    <t>© 2014 Scott P. Rogers (HarrisonburgHousingToday.com)</t>
  </si>
  <si>
    <t>123 Main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</si>
</sst>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164" formatCode="&quot;$&quot;#,##0"/>
    <numFmt numFmtId="165" formatCode="0.0%"/>
    <numFmt numFmtId="166" formatCode="&quot;$&quot;#,##0.00"/>
    <numFmt numFmtId="167" formatCode="[$-409]mmmm\ d\,\ yyyy;@"/>
  </numFmts>
  <fonts count="20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8"/>
      <color indexed="9"/>
      <name val="Arial"/>
      <family val="2"/>
    </font>
    <font>
      <sz val="18"/>
      <color indexed="9"/>
      <name val="Arial"/>
      <family val="2"/>
    </font>
    <font>
      <b/>
      <i/>
      <sz val="16"/>
      <color indexed="9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Arial"/>
      <family val="2"/>
    </font>
    <font>
      <sz val="14"/>
      <color indexed="9"/>
      <name val="Arial"/>
      <family val="2"/>
    </font>
    <font>
      <sz val="10"/>
      <color indexed="55"/>
      <name val="Arial"/>
      <family val="2"/>
    </font>
    <font>
      <sz val="8"/>
      <name val="Arial"/>
      <family val="2"/>
    </font>
    <font>
      <i/>
      <sz val="10"/>
      <color indexed="5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right"/>
    </xf>
    <xf numFmtId="164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6" fontId="0" fillId="0" borderId="2" xfId="0" applyNumberFormat="1" applyBorder="1" applyAlignment="1">
      <alignment horizontal="center"/>
    </xf>
    <xf numFmtId="8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6" fontId="0" fillId="0" borderId="3" xfId="0" applyNumberFormat="1" applyBorder="1" applyAlignment="1">
      <alignment horizontal="center"/>
    </xf>
    <xf numFmtId="8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0" borderId="4" xfId="0" applyNumberFormat="1" applyBorder="1" applyAlignment="1">
      <alignment horizontal="center"/>
    </xf>
    <xf numFmtId="8" fontId="0" fillId="0" borderId="4" xfId="0" applyNumberFormat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166" fontId="0" fillId="0" borderId="0" xfId="0" applyNumberFormat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66" fontId="0" fillId="0" borderId="0" xfId="0" applyNumberFormat="1" applyAlignment="1"/>
    <xf numFmtId="164" fontId="9" fillId="2" borderId="0" xfId="0" applyNumberFormat="1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167" fontId="11" fillId="2" borderId="0" xfId="0" applyNumberFormat="1" applyFont="1" applyFill="1" applyBorder="1" applyAlignment="1" applyProtection="1">
      <alignment horizontal="right" vertical="center"/>
      <protection locked="0"/>
    </xf>
    <xf numFmtId="0" fontId="12" fillId="0" borderId="5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1" fillId="3" borderId="6" xfId="0" applyFont="1" applyFill="1" applyBorder="1" applyAlignment="1" applyProtection="1">
      <alignment horizontal="left" vertical="top"/>
      <protection locked="0"/>
    </xf>
    <xf numFmtId="0" fontId="0" fillId="3" borderId="0" xfId="0" applyFill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164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9" fontId="0" fillId="0" borderId="1" xfId="0" applyNumberFormat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164" fontId="2" fillId="3" borderId="1" xfId="0" applyNumberFormat="1" applyFont="1" applyFill="1" applyBorder="1" applyAlignment="1" applyProtection="1">
      <alignment horizontal="left"/>
      <protection locked="0"/>
    </xf>
    <xf numFmtId="164" fontId="7" fillId="3" borderId="7" xfId="0" applyNumberFormat="1" applyFont="1" applyFill="1" applyBorder="1" applyAlignment="1" applyProtection="1">
      <alignment horizontal="right" vertical="center"/>
      <protection locked="0"/>
    </xf>
    <xf numFmtId="10" fontId="0" fillId="0" borderId="1" xfId="0" applyNumberFormat="1" applyBorder="1" applyAlignment="1" applyProtection="1">
      <alignment horizontal="left"/>
      <protection locked="0"/>
    </xf>
    <xf numFmtId="1" fontId="0" fillId="0" borderId="1" xfId="0" applyNumberFormat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9" fontId="0" fillId="0" borderId="0" xfId="0" applyNumberFormat="1" applyAlignment="1" applyProtection="1">
      <alignment horizontal="left"/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165" fontId="2" fillId="3" borderId="1" xfId="0" applyNumberFormat="1" applyFont="1" applyFill="1" applyBorder="1" applyAlignment="1" applyProtection="1">
      <alignment horizontal="left"/>
      <protection locked="0"/>
    </xf>
    <xf numFmtId="9" fontId="2" fillId="0" borderId="0" xfId="0" applyNumberFormat="1" applyFont="1" applyAlignment="1" applyProtection="1">
      <alignment horizontal="left"/>
      <protection locked="0"/>
    </xf>
    <xf numFmtId="164" fontId="1" fillId="3" borderId="1" xfId="0" applyNumberFormat="1" applyFont="1" applyFill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9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0" fillId="2" borderId="0" xfId="0" applyFill="1" applyAlignment="1"/>
    <xf numFmtId="4" fontId="0" fillId="0" borderId="1" xfId="0" applyNumberFormat="1" applyBorder="1" applyAlignment="1" applyProtection="1">
      <alignment horizontal="left"/>
      <protection locked="0"/>
    </xf>
    <xf numFmtId="167" fontId="15" fillId="2" borderId="0" xfId="0" applyNumberFormat="1" applyFont="1" applyFill="1" applyBorder="1" applyAlignment="1" applyProtection="1">
      <alignment horizontal="right" vertical="center"/>
      <protection locked="0"/>
    </xf>
    <xf numFmtId="0" fontId="0" fillId="2" borderId="0" xfId="0" applyFill="1" applyAlignment="1"/>
    <xf numFmtId="0" fontId="17" fillId="0" borderId="0" xfId="0" applyFont="1" applyAlignment="1" applyProtection="1">
      <alignment horizontal="left" textRotation="90"/>
    </xf>
    <xf numFmtId="0" fontId="17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textRotation="90"/>
      <protection locked="0"/>
    </xf>
    <xf numFmtId="0" fontId="0" fillId="0" borderId="0" xfId="0" applyAlignment="1" applyProtection="1">
      <alignment horizontal="left"/>
      <protection locked="0"/>
    </xf>
    <xf numFmtId="0" fontId="6" fillId="3" borderId="0" xfId="0" applyFont="1" applyFill="1" applyAlignment="1" applyProtection="1">
      <alignment horizontal="center" vertical="center" textRotation="90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1" fillId="3" borderId="6" xfId="0" applyFont="1" applyFill="1" applyBorder="1" applyAlignment="1" applyProtection="1">
      <alignment horizontal="left" vertical="top"/>
      <protection locked="0"/>
    </xf>
    <xf numFmtId="0" fontId="0" fillId="0" borderId="7" xfId="0" applyBorder="1" applyProtection="1">
      <protection locked="0"/>
    </xf>
    <xf numFmtId="0" fontId="0" fillId="3" borderId="7" xfId="0" applyFill="1" applyBorder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 vertical="center" textRotation="90"/>
      <protection locked="0"/>
    </xf>
    <xf numFmtId="0" fontId="14" fillId="4" borderId="0" xfId="0" applyFont="1" applyFill="1" applyAlignment="1" applyProtection="1">
      <protection locked="0"/>
    </xf>
    <xf numFmtId="0" fontId="12" fillId="0" borderId="0" xfId="0" applyFont="1" applyAlignment="1" applyProtection="1">
      <protection locked="0"/>
    </xf>
    <xf numFmtId="0" fontId="0" fillId="0" borderId="1" xfId="0" applyBorder="1" applyAlignment="1" applyProtection="1">
      <protection locked="0"/>
    </xf>
    <xf numFmtId="164" fontId="0" fillId="0" borderId="6" xfId="0" applyNumberFormat="1" applyBorder="1" applyAlignment="1" applyProtection="1">
      <alignment horizontal="left"/>
      <protection locked="0"/>
    </xf>
    <xf numFmtId="164" fontId="0" fillId="0" borderId="7" xfId="0" applyNumberForma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64" fontId="9" fillId="2" borderId="0" xfId="0" applyNumberFormat="1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center" vertical="center" textRotation="90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2" fillId="0" borderId="2" xfId="0" applyFont="1" applyBorder="1" applyAlignment="1">
      <alignment vertical="center" textRotation="90"/>
    </xf>
    <xf numFmtId="0" fontId="2" fillId="0" borderId="3" xfId="0" applyFont="1" applyBorder="1" applyAlignment="1">
      <alignment vertical="center" textRotation="90"/>
    </xf>
    <xf numFmtId="0" fontId="2" fillId="0" borderId="4" xfId="0" applyFont="1" applyBorder="1" applyAlignment="1">
      <alignment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0"/>
  <sheetViews>
    <sheetView showGridLines="0" workbookViewId="0">
      <selection activeCell="D29" sqref="D29"/>
    </sheetView>
  </sheetViews>
  <sheetFormatPr defaultRowHeight="18" customHeight="1" x14ac:dyDescent="0.2"/>
  <cols>
    <col min="1" max="1" width="35.42578125" style="55" customWidth="1"/>
    <col min="2" max="5" width="24.7109375" style="80" customWidth="1"/>
    <col min="6" max="6" width="24.7109375" style="57" customWidth="1"/>
    <col min="7" max="16384" width="9.140625" style="56"/>
  </cols>
  <sheetData>
    <row r="1" spans="1:6" s="23" customFormat="1" ht="36" customHeight="1" x14ac:dyDescent="0.2">
      <c r="A1" s="21" t="s">
        <v>122</v>
      </c>
      <c r="B1" s="89"/>
      <c r="C1" s="89"/>
      <c r="D1" s="89"/>
      <c r="E1" s="91">
        <f ca="1">NOW()</f>
        <v>42237.595862615737</v>
      </c>
      <c r="F1" s="92"/>
    </row>
    <row r="3" spans="1:6" ht="18" customHeight="1" x14ac:dyDescent="0.2">
      <c r="A3" s="84" t="s">
        <v>124</v>
      </c>
      <c r="B3" s="81">
        <v>1</v>
      </c>
      <c r="C3" s="82">
        <v>2</v>
      </c>
      <c r="D3" s="82">
        <v>3</v>
      </c>
      <c r="E3" s="82">
        <v>4</v>
      </c>
      <c r="F3" s="83">
        <v>5</v>
      </c>
    </row>
    <row r="4" spans="1:6" ht="18" customHeight="1" x14ac:dyDescent="0.2">
      <c r="A4" s="85" t="s">
        <v>113</v>
      </c>
      <c r="B4" s="58" t="str">
        <f>Analysis!F5</f>
        <v>750 Merlins Way</v>
      </c>
      <c r="C4" s="59" t="str">
        <f>'Analysis (2)'!F5</f>
        <v>1413 Founders Way</v>
      </c>
      <c r="D4" s="59" t="str">
        <f>'Analysis (3)'!F5</f>
        <v>317 Emerson Lane</v>
      </c>
      <c r="E4" s="59" t="str">
        <f>'Analysis (4)'!F5</f>
        <v>3077 Taylor Spring Lane</v>
      </c>
      <c r="F4" s="60" t="str">
        <f>'Analysis (5)'!F5</f>
        <v>123 Main Street</v>
      </c>
    </row>
    <row r="5" spans="1:6" ht="18" customHeight="1" x14ac:dyDescent="0.2">
      <c r="A5" s="86" t="s">
        <v>114</v>
      </c>
      <c r="B5" s="61">
        <f>Analysis!F7</f>
        <v>133400</v>
      </c>
      <c r="C5" s="62">
        <f>'Analysis (2)'!F7</f>
        <v>150000</v>
      </c>
      <c r="D5" s="62">
        <f>'Analysis (3)'!F7</f>
        <v>150000</v>
      </c>
      <c r="E5" s="62">
        <f>'Analysis (4)'!F7</f>
        <v>172500</v>
      </c>
      <c r="F5" s="63">
        <f>'Analysis (5)'!F7</f>
        <v>150000</v>
      </c>
    </row>
    <row r="7" spans="1:6" ht="18" customHeight="1" x14ac:dyDescent="0.2">
      <c r="A7" s="84" t="s">
        <v>118</v>
      </c>
      <c r="B7" s="81">
        <v>1</v>
      </c>
      <c r="C7" s="82">
        <v>2</v>
      </c>
      <c r="D7" s="82">
        <v>3</v>
      </c>
      <c r="E7" s="82">
        <v>4</v>
      </c>
      <c r="F7" s="83">
        <v>5</v>
      </c>
    </row>
    <row r="8" spans="1:6" ht="18" customHeight="1" x14ac:dyDescent="0.2">
      <c r="A8" s="85" t="s">
        <v>31</v>
      </c>
      <c r="B8" s="64">
        <f>Analysis!I6</f>
        <v>26680</v>
      </c>
      <c r="C8" s="65">
        <f>'Analysis (2)'!I6</f>
        <v>30000</v>
      </c>
      <c r="D8" s="65">
        <f>'Analysis (3)'!I6</f>
        <v>30000</v>
      </c>
      <c r="E8" s="65">
        <f>'Analysis (4)'!I6</f>
        <v>34500</v>
      </c>
      <c r="F8" s="66">
        <f>'Analysis (5)'!I6</f>
        <v>30000</v>
      </c>
    </row>
    <row r="9" spans="1:6" ht="18" customHeight="1" x14ac:dyDescent="0.2">
      <c r="A9" s="86" t="s">
        <v>63</v>
      </c>
      <c r="B9" s="61">
        <f>Analysis!I8</f>
        <v>30680</v>
      </c>
      <c r="C9" s="62">
        <f>'Analysis (2)'!I8</f>
        <v>35000</v>
      </c>
      <c r="D9" s="62">
        <f>'Analysis (3)'!I8</f>
        <v>35000</v>
      </c>
      <c r="E9" s="62">
        <f>'Analysis (4)'!I8</f>
        <v>39500</v>
      </c>
      <c r="F9" s="63">
        <f>'Analysis (5)'!I8</f>
        <v>35000</v>
      </c>
    </row>
    <row r="11" spans="1:6" ht="18" customHeight="1" x14ac:dyDescent="0.2">
      <c r="A11" s="84" t="s">
        <v>119</v>
      </c>
      <c r="B11" s="81">
        <v>1</v>
      </c>
      <c r="C11" s="82">
        <v>2</v>
      </c>
      <c r="D11" s="82">
        <v>3</v>
      </c>
      <c r="E11" s="82">
        <v>4</v>
      </c>
      <c r="F11" s="83">
        <v>5</v>
      </c>
    </row>
    <row r="12" spans="1:6" ht="18" customHeight="1" x14ac:dyDescent="0.2">
      <c r="A12" s="85" t="s">
        <v>13</v>
      </c>
      <c r="B12" s="64">
        <f>Analysis!F33</f>
        <v>9350</v>
      </c>
      <c r="C12" s="65">
        <f>'Analysis (2)'!F33</f>
        <v>10175</v>
      </c>
      <c r="D12" s="65">
        <f>'Analysis (3)'!F33</f>
        <v>11550</v>
      </c>
      <c r="E12" s="65">
        <f>'Analysis (4)'!F33</f>
        <v>10725</v>
      </c>
      <c r="F12" s="66">
        <f>'Analysis (5)'!F33</f>
        <v>12650</v>
      </c>
    </row>
    <row r="13" spans="1:6" ht="18" customHeight="1" x14ac:dyDescent="0.2">
      <c r="A13" s="86" t="s">
        <v>14</v>
      </c>
      <c r="B13" s="61">
        <f>Analysis!I37</f>
        <v>2271.6280000000002</v>
      </c>
      <c r="C13" s="62">
        <f>'Analysis (2)'!I37</f>
        <v>2525.5</v>
      </c>
      <c r="D13" s="62">
        <f>'Analysis (3)'!I37</f>
        <v>2173</v>
      </c>
      <c r="E13" s="62">
        <f>'Analysis (4)'!I37</f>
        <v>2822.45</v>
      </c>
      <c r="F13" s="63">
        <f>'Analysis (5)'!I37</f>
        <v>2398</v>
      </c>
    </row>
    <row r="15" spans="1:6" ht="18" customHeight="1" x14ac:dyDescent="0.2">
      <c r="A15" s="84" t="s">
        <v>120</v>
      </c>
      <c r="B15" s="81">
        <v>1</v>
      </c>
      <c r="C15" s="82">
        <v>2</v>
      </c>
      <c r="D15" s="82">
        <v>3</v>
      </c>
      <c r="E15" s="82">
        <v>4</v>
      </c>
      <c r="F15" s="83">
        <v>5</v>
      </c>
    </row>
    <row r="16" spans="1:6" ht="18" customHeight="1" x14ac:dyDescent="0.2">
      <c r="A16" s="85" t="s">
        <v>115</v>
      </c>
      <c r="B16" s="64">
        <f>Analysis!F45</f>
        <v>203.61956705734246</v>
      </c>
      <c r="C16" s="65">
        <f>'Analysis (2)'!F45</f>
        <v>-80.73137137480262</v>
      </c>
      <c r="D16" s="65">
        <f>'Analysis (3)'!F45</f>
        <v>1646.7686286251974</v>
      </c>
      <c r="E16" s="65">
        <f>'Analysis (4)'!F45</f>
        <v>-987.21607708102147</v>
      </c>
      <c r="F16" s="66">
        <f>'Analysis (5)'!F45</f>
        <v>2521.7686286251974</v>
      </c>
    </row>
    <row r="17" spans="1:6" ht="18" customHeight="1" x14ac:dyDescent="0.2">
      <c r="A17" s="87" t="s">
        <v>35</v>
      </c>
      <c r="B17" s="67">
        <f>Analysis!I43</f>
        <v>1574.5098967896138</v>
      </c>
      <c r="C17" s="68">
        <f>'Analysis (2)'!I43</f>
        <v>2429.9888352217595</v>
      </c>
      <c r="D17" s="68">
        <f>'Analysis (3)'!I43</f>
        <v>2429.9888352217595</v>
      </c>
      <c r="E17" s="68">
        <f>'Analysis (4)'!I43</f>
        <v>3589.5235409279785</v>
      </c>
      <c r="F17" s="69">
        <f>'Analysis (5)'!I43</f>
        <v>2429.9888352217595</v>
      </c>
    </row>
    <row r="18" spans="1:6" ht="18" customHeight="1" x14ac:dyDescent="0.2">
      <c r="A18" s="87" t="s">
        <v>40</v>
      </c>
      <c r="B18" s="67">
        <f>Analysis!F54</f>
        <v>840.16460373523068</v>
      </c>
      <c r="C18" s="68">
        <f>'Analysis (2)'!F54</f>
        <v>848.2916946443213</v>
      </c>
      <c r="D18" s="68">
        <f>'Analysis (3)'!F54</f>
        <v>416.4166946443213</v>
      </c>
      <c r="E18" s="68">
        <f>'Analysis (4)'!F54</f>
        <v>989.57464918977576</v>
      </c>
      <c r="F18" s="69">
        <f>'Analysis (5)'!F54</f>
        <v>197.6666946443213</v>
      </c>
    </row>
    <row r="19" spans="1:6" ht="18" customHeight="1" x14ac:dyDescent="0.2">
      <c r="A19" s="86" t="s">
        <v>4</v>
      </c>
      <c r="B19" s="61">
        <f>Analysis!I51</f>
        <v>2668</v>
      </c>
      <c r="C19" s="62">
        <f>'Analysis (2)'!I51</f>
        <v>3000</v>
      </c>
      <c r="D19" s="62">
        <f>'Analysis (3)'!I51</f>
        <v>3000</v>
      </c>
      <c r="E19" s="62">
        <f>'Analysis (4)'!I51</f>
        <v>5175</v>
      </c>
      <c r="F19" s="63">
        <f>'Analysis (5)'!I51</f>
        <v>4500</v>
      </c>
    </row>
    <row r="21" spans="1:6" ht="18" customHeight="1" x14ac:dyDescent="0.2">
      <c r="A21" s="84" t="s">
        <v>121</v>
      </c>
      <c r="B21" s="81">
        <v>1</v>
      </c>
      <c r="C21" s="82">
        <v>2</v>
      </c>
      <c r="D21" s="82">
        <v>3</v>
      </c>
      <c r="E21" s="82">
        <v>4</v>
      </c>
      <c r="F21" s="83">
        <v>5</v>
      </c>
    </row>
    <row r="22" spans="1:6" ht="18" customHeight="1" x14ac:dyDescent="0.2">
      <c r="A22" s="85" t="s">
        <v>116</v>
      </c>
      <c r="B22" s="70">
        <f>Analysis!F64</f>
        <v>0.17230423949094481</v>
      </c>
      <c r="C22" s="71">
        <f>'Analysis (2)'!F64</f>
        <v>0.1770728330997508</v>
      </c>
      <c r="D22" s="71">
        <f>'Analysis (3)'!F64</f>
        <v>0.21409069024260793</v>
      </c>
      <c r="E22" s="71">
        <f>'Analysis (4)'!F64</f>
        <v>0.22194638260852487</v>
      </c>
      <c r="F22" s="72">
        <f>'Analysis (5)'!F64</f>
        <v>0.27569783309975082</v>
      </c>
    </row>
    <row r="23" spans="1:6" ht="18" customHeight="1" x14ac:dyDescent="0.2">
      <c r="A23" s="87" t="s">
        <v>117</v>
      </c>
      <c r="B23" s="73">
        <f>Analysis!I63</f>
        <v>8.5342049138923959E-2</v>
      </c>
      <c r="C23" s="74">
        <f>'Analysis (2)'!I63</f>
        <v>9.1358547385465089E-2</v>
      </c>
      <c r="D23" s="74">
        <f>'Analysis (3)'!I63</f>
        <v>0.12837640452832222</v>
      </c>
      <c r="E23" s="74">
        <f>'Analysis (4)'!I63</f>
        <v>9.0933724380676775E-2</v>
      </c>
      <c r="F23" s="75">
        <f>'Analysis (5)'!I63</f>
        <v>0.14712640452832224</v>
      </c>
    </row>
    <row r="24" spans="1:6" ht="18" customHeight="1" x14ac:dyDescent="0.2">
      <c r="A24" s="87" t="s">
        <v>28</v>
      </c>
      <c r="B24" s="73">
        <f>Analysis!F70</f>
        <v>5.3061259370314841E-2</v>
      </c>
      <c r="C24" s="74">
        <f>'Analysis (2)'!F70</f>
        <v>5.0996666666666669E-2</v>
      </c>
      <c r="D24" s="74">
        <f>'Analysis (3)'!F70</f>
        <v>6.2513333333333337E-2</v>
      </c>
      <c r="E24" s="74">
        <f>'Analysis (4)'!F70</f>
        <v>4.5811884057971014E-2</v>
      </c>
      <c r="F24" s="75">
        <f>'Analysis (5)'!F70</f>
        <v>6.8346666666666667E-2</v>
      </c>
    </row>
    <row r="25" spans="1:6" ht="18" customHeight="1" x14ac:dyDescent="0.2">
      <c r="A25" s="86" t="s">
        <v>29</v>
      </c>
      <c r="B25" s="76">
        <f>Analysis!I70</f>
        <v>6.6368828897438873E-3</v>
      </c>
      <c r="C25" s="77">
        <f>'Analysis (2)'!I70</f>
        <v>-2.3066106107086462E-3</v>
      </c>
      <c r="D25" s="77">
        <f>'Analysis (3)'!I70</f>
        <v>4.7050532246434212E-2</v>
      </c>
      <c r="E25" s="77">
        <f>'Analysis (4)'!I70</f>
        <v>-2.4992812078000543E-2</v>
      </c>
      <c r="F25" s="78">
        <f>'Analysis (5)'!I70</f>
        <v>7.2050532246434207E-2</v>
      </c>
    </row>
    <row r="26" spans="1:6" ht="18" customHeight="1" x14ac:dyDescent="0.2">
      <c r="B26" s="79"/>
    </row>
    <row r="27" spans="1:6" ht="18" customHeight="1" x14ac:dyDescent="0.2">
      <c r="B27" s="79"/>
    </row>
    <row r="28" spans="1:6" ht="18" customHeight="1" x14ac:dyDescent="0.2">
      <c r="A28" s="88" t="s">
        <v>135</v>
      </c>
      <c r="B28" s="79"/>
    </row>
    <row r="32" spans="1:6" ht="18" customHeight="1" x14ac:dyDescent="0.2">
      <c r="B32" s="54"/>
      <c r="C32" s="54"/>
    </row>
    <row r="34" spans="2:2" ht="18" customHeight="1" x14ac:dyDescent="0.2">
      <c r="B34" s="79"/>
    </row>
    <row r="35" spans="2:2" ht="18" customHeight="1" x14ac:dyDescent="0.2">
      <c r="B35" s="79"/>
    </row>
    <row r="36" spans="2:2" ht="18" customHeight="1" x14ac:dyDescent="0.2">
      <c r="B36" s="79"/>
    </row>
    <row r="37" spans="2:2" ht="18" customHeight="1" x14ac:dyDescent="0.2">
      <c r="B37" s="79"/>
    </row>
    <row r="38" spans="2:2" ht="18" customHeight="1" x14ac:dyDescent="0.2">
      <c r="B38" s="79"/>
    </row>
    <row r="39" spans="2:2" ht="18" customHeight="1" x14ac:dyDescent="0.2">
      <c r="B39" s="79"/>
    </row>
    <row r="40" spans="2:2" ht="18" customHeight="1" x14ac:dyDescent="0.2">
      <c r="B40" s="79"/>
    </row>
  </sheetData>
  <mergeCells count="1">
    <mergeCell ref="E1:F1"/>
  </mergeCells>
  <phoneticPr fontId="18" type="noConversion"/>
  <pageMargins left="0.75" right="0.75" top="0.75" bottom="0.5" header="0.5" footer="0.5"/>
  <pageSetup paperSize="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368"/>
  <sheetViews>
    <sheetView showGridLines="0" topLeftCell="A31" workbookViewId="0">
      <selection activeCell="F7" sqref="F7"/>
    </sheetView>
  </sheetViews>
  <sheetFormatPr defaultColWidth="29.7109375" defaultRowHeight="12.75" x14ac:dyDescent="0.2"/>
  <cols>
    <col min="1" max="1" width="3.28515625" style="16" bestFit="1" customWidth="1"/>
    <col min="2" max="2" width="9" style="3" bestFit="1" customWidth="1"/>
    <col min="3" max="3" width="11.140625" style="3" bestFit="1" customWidth="1"/>
    <col min="4" max="4" width="18.5703125" style="3" bestFit="1" customWidth="1"/>
    <col min="5" max="5" width="17" style="3" bestFit="1" customWidth="1"/>
    <col min="6" max="6" width="16.42578125" style="3" bestFit="1" customWidth="1"/>
    <col min="7" max="16384" width="29.7109375" style="17"/>
  </cols>
  <sheetData>
    <row r="1" spans="1:10" x14ac:dyDescent="0.2">
      <c r="B1" s="1" t="s">
        <v>68</v>
      </c>
      <c r="C1" s="2" t="e">
        <f>'Analysis (2)'!#REF!</f>
        <v>#REF!</v>
      </c>
      <c r="G1" s="16"/>
      <c r="H1" s="3"/>
      <c r="I1" s="3"/>
      <c r="J1" s="3"/>
    </row>
    <row r="2" spans="1:10" x14ac:dyDescent="0.2">
      <c r="B2" s="1" t="s">
        <v>70</v>
      </c>
      <c r="C2" s="4" t="e">
        <f>'Analysis (2)'!#REF!</f>
        <v>#REF!</v>
      </c>
      <c r="G2" s="16"/>
      <c r="H2" s="3"/>
      <c r="I2" s="3"/>
      <c r="J2" s="3"/>
    </row>
    <row r="3" spans="1:10" x14ac:dyDescent="0.2">
      <c r="B3" s="1" t="s">
        <v>69</v>
      </c>
      <c r="C3" s="19" t="e">
        <f>'Analysis (2)'!#REF!</f>
        <v>#REF!</v>
      </c>
      <c r="G3" s="16"/>
      <c r="H3" s="3"/>
      <c r="I3" s="3"/>
      <c r="J3" s="3"/>
    </row>
    <row r="4" spans="1:10" x14ac:dyDescent="0.2">
      <c r="G4" s="16"/>
      <c r="H4" s="3"/>
      <c r="I4" s="3"/>
      <c r="J4" s="3"/>
    </row>
    <row r="5" spans="1:10" x14ac:dyDescent="0.2">
      <c r="G5" s="16"/>
      <c r="H5" s="3"/>
      <c r="I5" s="3"/>
      <c r="J5" s="3"/>
    </row>
    <row r="6" spans="1:10" x14ac:dyDescent="0.2">
      <c r="G6" s="16"/>
      <c r="H6" s="3"/>
      <c r="I6" s="3"/>
      <c r="J6" s="3"/>
    </row>
    <row r="7" spans="1:10" s="3" customFormat="1" x14ac:dyDescent="0.2">
      <c r="A7" s="5"/>
      <c r="B7" s="6" t="s">
        <v>71</v>
      </c>
      <c r="C7" s="6" t="s">
        <v>72</v>
      </c>
      <c r="D7" s="6" t="s">
        <v>73</v>
      </c>
      <c r="E7" s="6" t="s">
        <v>74</v>
      </c>
      <c r="F7" s="6" t="s">
        <v>75</v>
      </c>
    </row>
    <row r="8" spans="1:10" ht="12.75" customHeight="1" x14ac:dyDescent="0.2">
      <c r="A8" s="116" t="s">
        <v>76</v>
      </c>
      <c r="B8" s="7">
        <v>1</v>
      </c>
      <c r="C8" s="8" t="e">
        <f>C1</f>
        <v>#REF!</v>
      </c>
      <c r="D8" s="8" t="e">
        <f t="shared" ref="D8:D71" si="0">PPMT($C$2/12,1,($C$3*12)+1-B8,C8,0)*-1</f>
        <v>#REF!</v>
      </c>
      <c r="E8" s="8" t="e">
        <f t="shared" ref="E8:E71" si="1">IPMT($C$2/12,1,($C$3*12)+1-B8,C8,0)*-1</f>
        <v>#REF!</v>
      </c>
      <c r="F8" s="9" t="e">
        <f>SUM(E8+D8)</f>
        <v>#REF!</v>
      </c>
    </row>
    <row r="9" spans="1:10" x14ac:dyDescent="0.2">
      <c r="A9" s="117"/>
      <c r="B9" s="10">
        <v>2</v>
      </c>
      <c r="C9" s="11" t="e">
        <f t="shared" ref="C9:C72" si="2">C8-D8</f>
        <v>#REF!</v>
      </c>
      <c r="D9" s="11" t="e">
        <f t="shared" si="0"/>
        <v>#REF!</v>
      </c>
      <c r="E9" s="11" t="e">
        <f t="shared" si="1"/>
        <v>#REF!</v>
      </c>
      <c r="F9" s="12" t="e">
        <f t="shared" ref="F9:F72" si="3">SUM(D9:E9)</f>
        <v>#REF!</v>
      </c>
    </row>
    <row r="10" spans="1:10" x14ac:dyDescent="0.2">
      <c r="A10" s="117"/>
      <c r="B10" s="10">
        <v>3</v>
      </c>
      <c r="C10" s="11" t="e">
        <f t="shared" si="2"/>
        <v>#REF!</v>
      </c>
      <c r="D10" s="11" t="e">
        <f t="shared" si="0"/>
        <v>#REF!</v>
      </c>
      <c r="E10" s="11" t="e">
        <f t="shared" si="1"/>
        <v>#REF!</v>
      </c>
      <c r="F10" s="12" t="e">
        <f t="shared" si="3"/>
        <v>#REF!</v>
      </c>
    </row>
    <row r="11" spans="1:10" x14ac:dyDescent="0.2">
      <c r="A11" s="117"/>
      <c r="B11" s="10">
        <v>4</v>
      </c>
      <c r="C11" s="11" t="e">
        <f t="shared" si="2"/>
        <v>#REF!</v>
      </c>
      <c r="D11" s="11" t="e">
        <f t="shared" si="0"/>
        <v>#REF!</v>
      </c>
      <c r="E11" s="11" t="e">
        <f t="shared" si="1"/>
        <v>#REF!</v>
      </c>
      <c r="F11" s="12" t="e">
        <f t="shared" si="3"/>
        <v>#REF!</v>
      </c>
    </row>
    <row r="12" spans="1:10" x14ac:dyDescent="0.2">
      <c r="A12" s="117"/>
      <c r="B12" s="10">
        <v>5</v>
      </c>
      <c r="C12" s="11" t="e">
        <f t="shared" si="2"/>
        <v>#REF!</v>
      </c>
      <c r="D12" s="11" t="e">
        <f t="shared" si="0"/>
        <v>#REF!</v>
      </c>
      <c r="E12" s="11" t="e">
        <f t="shared" si="1"/>
        <v>#REF!</v>
      </c>
      <c r="F12" s="12" t="e">
        <f t="shared" si="3"/>
        <v>#REF!</v>
      </c>
    </row>
    <row r="13" spans="1:10" x14ac:dyDescent="0.2">
      <c r="A13" s="117"/>
      <c r="B13" s="10">
        <v>6</v>
      </c>
      <c r="C13" s="11" t="e">
        <f t="shared" si="2"/>
        <v>#REF!</v>
      </c>
      <c r="D13" s="11" t="e">
        <f t="shared" si="0"/>
        <v>#REF!</v>
      </c>
      <c r="E13" s="11" t="e">
        <f t="shared" si="1"/>
        <v>#REF!</v>
      </c>
      <c r="F13" s="12" t="e">
        <f t="shared" si="3"/>
        <v>#REF!</v>
      </c>
    </row>
    <row r="14" spans="1:10" x14ac:dyDescent="0.2">
      <c r="A14" s="117"/>
      <c r="B14" s="10">
        <v>7</v>
      </c>
      <c r="C14" s="11" t="e">
        <f t="shared" si="2"/>
        <v>#REF!</v>
      </c>
      <c r="D14" s="11" t="e">
        <f t="shared" si="0"/>
        <v>#REF!</v>
      </c>
      <c r="E14" s="11" t="e">
        <f t="shared" si="1"/>
        <v>#REF!</v>
      </c>
      <c r="F14" s="12" t="e">
        <f t="shared" si="3"/>
        <v>#REF!</v>
      </c>
    </row>
    <row r="15" spans="1:10" x14ac:dyDescent="0.2">
      <c r="A15" s="117"/>
      <c r="B15" s="10">
        <v>8</v>
      </c>
      <c r="C15" s="11" t="e">
        <f t="shared" si="2"/>
        <v>#REF!</v>
      </c>
      <c r="D15" s="11" t="e">
        <f t="shared" si="0"/>
        <v>#REF!</v>
      </c>
      <c r="E15" s="11" t="e">
        <f t="shared" si="1"/>
        <v>#REF!</v>
      </c>
      <c r="F15" s="12" t="e">
        <f t="shared" si="3"/>
        <v>#REF!</v>
      </c>
    </row>
    <row r="16" spans="1:10" x14ac:dyDescent="0.2">
      <c r="A16" s="117"/>
      <c r="B16" s="10">
        <v>9</v>
      </c>
      <c r="C16" s="11" t="e">
        <f t="shared" si="2"/>
        <v>#REF!</v>
      </c>
      <c r="D16" s="11" t="e">
        <f t="shared" si="0"/>
        <v>#REF!</v>
      </c>
      <c r="E16" s="11" t="e">
        <f t="shared" si="1"/>
        <v>#REF!</v>
      </c>
      <c r="F16" s="12" t="e">
        <f t="shared" si="3"/>
        <v>#REF!</v>
      </c>
    </row>
    <row r="17" spans="1:7" x14ac:dyDescent="0.2">
      <c r="A17" s="117"/>
      <c r="B17" s="10">
        <v>10</v>
      </c>
      <c r="C17" s="11" t="e">
        <f t="shared" si="2"/>
        <v>#REF!</v>
      </c>
      <c r="D17" s="11" t="e">
        <f t="shared" si="0"/>
        <v>#REF!</v>
      </c>
      <c r="E17" s="11" t="e">
        <f t="shared" si="1"/>
        <v>#REF!</v>
      </c>
      <c r="F17" s="12" t="e">
        <f t="shared" si="3"/>
        <v>#REF!</v>
      </c>
    </row>
    <row r="18" spans="1:7" x14ac:dyDescent="0.2">
      <c r="A18" s="117"/>
      <c r="B18" s="10">
        <v>11</v>
      </c>
      <c r="C18" s="11" t="e">
        <f t="shared" si="2"/>
        <v>#REF!</v>
      </c>
      <c r="D18" s="11" t="e">
        <f t="shared" si="0"/>
        <v>#REF!</v>
      </c>
      <c r="E18" s="11" t="e">
        <f t="shared" si="1"/>
        <v>#REF!</v>
      </c>
      <c r="F18" s="12" t="e">
        <f t="shared" si="3"/>
        <v>#REF!</v>
      </c>
    </row>
    <row r="19" spans="1:7" x14ac:dyDescent="0.2">
      <c r="A19" s="118"/>
      <c r="B19" s="13">
        <v>12</v>
      </c>
      <c r="C19" s="14" t="e">
        <f t="shared" si="2"/>
        <v>#REF!</v>
      </c>
      <c r="D19" s="14" t="e">
        <f t="shared" si="0"/>
        <v>#REF!</v>
      </c>
      <c r="E19" s="14" t="e">
        <f t="shared" si="1"/>
        <v>#REF!</v>
      </c>
      <c r="F19" s="15" t="e">
        <f t="shared" si="3"/>
        <v>#REF!</v>
      </c>
      <c r="G19" s="20" t="e">
        <f>SUM(E8:E19)</f>
        <v>#REF!</v>
      </c>
    </row>
    <row r="20" spans="1:7" ht="12.75" customHeight="1" x14ac:dyDescent="0.2">
      <c r="A20" s="116" t="s">
        <v>77</v>
      </c>
      <c r="B20" s="7">
        <v>13</v>
      </c>
      <c r="C20" s="8" t="e">
        <f t="shared" si="2"/>
        <v>#REF!</v>
      </c>
      <c r="D20" s="8" t="e">
        <f t="shared" si="0"/>
        <v>#REF!</v>
      </c>
      <c r="E20" s="8" t="e">
        <f t="shared" si="1"/>
        <v>#REF!</v>
      </c>
      <c r="F20" s="9" t="e">
        <f t="shared" si="3"/>
        <v>#REF!</v>
      </c>
    </row>
    <row r="21" spans="1:7" x14ac:dyDescent="0.2">
      <c r="A21" s="117"/>
      <c r="B21" s="10">
        <v>14</v>
      </c>
      <c r="C21" s="11" t="e">
        <f t="shared" si="2"/>
        <v>#REF!</v>
      </c>
      <c r="D21" s="11" t="e">
        <f t="shared" si="0"/>
        <v>#REF!</v>
      </c>
      <c r="E21" s="11" t="e">
        <f t="shared" si="1"/>
        <v>#REF!</v>
      </c>
      <c r="F21" s="12" t="e">
        <f t="shared" si="3"/>
        <v>#REF!</v>
      </c>
    </row>
    <row r="22" spans="1:7" x14ac:dyDescent="0.2">
      <c r="A22" s="117"/>
      <c r="B22" s="10">
        <v>15</v>
      </c>
      <c r="C22" s="11" t="e">
        <f t="shared" si="2"/>
        <v>#REF!</v>
      </c>
      <c r="D22" s="11" t="e">
        <f t="shared" si="0"/>
        <v>#REF!</v>
      </c>
      <c r="E22" s="11" t="e">
        <f t="shared" si="1"/>
        <v>#REF!</v>
      </c>
      <c r="F22" s="12" t="e">
        <f t="shared" si="3"/>
        <v>#REF!</v>
      </c>
    </row>
    <row r="23" spans="1:7" x14ac:dyDescent="0.2">
      <c r="A23" s="117"/>
      <c r="B23" s="10">
        <v>16</v>
      </c>
      <c r="C23" s="11" t="e">
        <f t="shared" si="2"/>
        <v>#REF!</v>
      </c>
      <c r="D23" s="11" t="e">
        <f t="shared" si="0"/>
        <v>#REF!</v>
      </c>
      <c r="E23" s="11" t="e">
        <f t="shared" si="1"/>
        <v>#REF!</v>
      </c>
      <c r="F23" s="12" t="e">
        <f t="shared" si="3"/>
        <v>#REF!</v>
      </c>
    </row>
    <row r="24" spans="1:7" x14ac:dyDescent="0.2">
      <c r="A24" s="117"/>
      <c r="B24" s="10">
        <v>17</v>
      </c>
      <c r="C24" s="11" t="e">
        <f t="shared" si="2"/>
        <v>#REF!</v>
      </c>
      <c r="D24" s="11" t="e">
        <f t="shared" si="0"/>
        <v>#REF!</v>
      </c>
      <c r="E24" s="11" t="e">
        <f t="shared" si="1"/>
        <v>#REF!</v>
      </c>
      <c r="F24" s="12" t="e">
        <f t="shared" si="3"/>
        <v>#REF!</v>
      </c>
    </row>
    <row r="25" spans="1:7" x14ac:dyDescent="0.2">
      <c r="A25" s="117"/>
      <c r="B25" s="10">
        <v>18</v>
      </c>
      <c r="C25" s="11" t="e">
        <f t="shared" si="2"/>
        <v>#REF!</v>
      </c>
      <c r="D25" s="11" t="e">
        <f t="shared" si="0"/>
        <v>#REF!</v>
      </c>
      <c r="E25" s="11" t="e">
        <f t="shared" si="1"/>
        <v>#REF!</v>
      </c>
      <c r="F25" s="12" t="e">
        <f t="shared" si="3"/>
        <v>#REF!</v>
      </c>
    </row>
    <row r="26" spans="1:7" x14ac:dyDescent="0.2">
      <c r="A26" s="117"/>
      <c r="B26" s="10">
        <v>19</v>
      </c>
      <c r="C26" s="11" t="e">
        <f t="shared" si="2"/>
        <v>#REF!</v>
      </c>
      <c r="D26" s="11" t="e">
        <f t="shared" si="0"/>
        <v>#REF!</v>
      </c>
      <c r="E26" s="11" t="e">
        <f t="shared" si="1"/>
        <v>#REF!</v>
      </c>
      <c r="F26" s="12" t="e">
        <f t="shared" si="3"/>
        <v>#REF!</v>
      </c>
    </row>
    <row r="27" spans="1:7" x14ac:dyDescent="0.2">
      <c r="A27" s="117"/>
      <c r="B27" s="10">
        <v>20</v>
      </c>
      <c r="C27" s="11" t="e">
        <f t="shared" si="2"/>
        <v>#REF!</v>
      </c>
      <c r="D27" s="11" t="e">
        <f t="shared" si="0"/>
        <v>#REF!</v>
      </c>
      <c r="E27" s="11" t="e">
        <f t="shared" si="1"/>
        <v>#REF!</v>
      </c>
      <c r="F27" s="12" t="e">
        <f t="shared" si="3"/>
        <v>#REF!</v>
      </c>
    </row>
    <row r="28" spans="1:7" x14ac:dyDescent="0.2">
      <c r="A28" s="117"/>
      <c r="B28" s="10">
        <v>21</v>
      </c>
      <c r="C28" s="11" t="e">
        <f t="shared" si="2"/>
        <v>#REF!</v>
      </c>
      <c r="D28" s="11" t="e">
        <f t="shared" si="0"/>
        <v>#REF!</v>
      </c>
      <c r="E28" s="11" t="e">
        <f t="shared" si="1"/>
        <v>#REF!</v>
      </c>
      <c r="F28" s="12" t="e">
        <f t="shared" si="3"/>
        <v>#REF!</v>
      </c>
    </row>
    <row r="29" spans="1:7" x14ac:dyDescent="0.2">
      <c r="A29" s="117"/>
      <c r="B29" s="10">
        <v>22</v>
      </c>
      <c r="C29" s="11" t="e">
        <f t="shared" si="2"/>
        <v>#REF!</v>
      </c>
      <c r="D29" s="11" t="e">
        <f t="shared" si="0"/>
        <v>#REF!</v>
      </c>
      <c r="E29" s="11" t="e">
        <f t="shared" si="1"/>
        <v>#REF!</v>
      </c>
      <c r="F29" s="12" t="e">
        <f t="shared" si="3"/>
        <v>#REF!</v>
      </c>
    </row>
    <row r="30" spans="1:7" x14ac:dyDescent="0.2">
      <c r="A30" s="117"/>
      <c r="B30" s="10">
        <v>23</v>
      </c>
      <c r="C30" s="11" t="e">
        <f t="shared" si="2"/>
        <v>#REF!</v>
      </c>
      <c r="D30" s="11" t="e">
        <f t="shared" si="0"/>
        <v>#REF!</v>
      </c>
      <c r="E30" s="11" t="e">
        <f t="shared" si="1"/>
        <v>#REF!</v>
      </c>
      <c r="F30" s="12" t="e">
        <f t="shared" si="3"/>
        <v>#REF!</v>
      </c>
    </row>
    <row r="31" spans="1:7" x14ac:dyDescent="0.2">
      <c r="A31" s="118"/>
      <c r="B31" s="13">
        <v>24</v>
      </c>
      <c r="C31" s="14" t="e">
        <f t="shared" si="2"/>
        <v>#REF!</v>
      </c>
      <c r="D31" s="14" t="e">
        <f t="shared" si="0"/>
        <v>#REF!</v>
      </c>
      <c r="E31" s="14" t="e">
        <f t="shared" si="1"/>
        <v>#REF!</v>
      </c>
      <c r="F31" s="15" t="e">
        <f t="shared" si="3"/>
        <v>#REF!</v>
      </c>
    </row>
    <row r="32" spans="1:7" ht="12.75" customHeight="1" x14ac:dyDescent="0.2">
      <c r="A32" s="116" t="s">
        <v>78</v>
      </c>
      <c r="B32" s="7">
        <v>25</v>
      </c>
      <c r="C32" s="8" t="e">
        <f t="shared" si="2"/>
        <v>#REF!</v>
      </c>
      <c r="D32" s="8" t="e">
        <f t="shared" si="0"/>
        <v>#REF!</v>
      </c>
      <c r="E32" s="8" t="e">
        <f t="shared" si="1"/>
        <v>#REF!</v>
      </c>
      <c r="F32" s="9" t="e">
        <f t="shared" si="3"/>
        <v>#REF!</v>
      </c>
    </row>
    <row r="33" spans="1:6" x14ac:dyDescent="0.2">
      <c r="A33" s="117"/>
      <c r="B33" s="10">
        <v>26</v>
      </c>
      <c r="C33" s="11" t="e">
        <f t="shared" si="2"/>
        <v>#REF!</v>
      </c>
      <c r="D33" s="11" t="e">
        <f t="shared" si="0"/>
        <v>#REF!</v>
      </c>
      <c r="E33" s="11" t="e">
        <f t="shared" si="1"/>
        <v>#REF!</v>
      </c>
      <c r="F33" s="12" t="e">
        <f t="shared" si="3"/>
        <v>#REF!</v>
      </c>
    </row>
    <row r="34" spans="1:6" x14ac:dyDescent="0.2">
      <c r="A34" s="117"/>
      <c r="B34" s="10">
        <v>27</v>
      </c>
      <c r="C34" s="11" t="e">
        <f t="shared" si="2"/>
        <v>#REF!</v>
      </c>
      <c r="D34" s="11" t="e">
        <f t="shared" si="0"/>
        <v>#REF!</v>
      </c>
      <c r="E34" s="11" t="e">
        <f t="shared" si="1"/>
        <v>#REF!</v>
      </c>
      <c r="F34" s="12" t="e">
        <f t="shared" si="3"/>
        <v>#REF!</v>
      </c>
    </row>
    <row r="35" spans="1:6" x14ac:dyDescent="0.2">
      <c r="A35" s="117"/>
      <c r="B35" s="10">
        <v>28</v>
      </c>
      <c r="C35" s="11" t="e">
        <f t="shared" si="2"/>
        <v>#REF!</v>
      </c>
      <c r="D35" s="11" t="e">
        <f t="shared" si="0"/>
        <v>#REF!</v>
      </c>
      <c r="E35" s="11" t="e">
        <f t="shared" si="1"/>
        <v>#REF!</v>
      </c>
      <c r="F35" s="12" t="e">
        <f t="shared" si="3"/>
        <v>#REF!</v>
      </c>
    </row>
    <row r="36" spans="1:6" x14ac:dyDescent="0.2">
      <c r="A36" s="117"/>
      <c r="B36" s="10">
        <v>29</v>
      </c>
      <c r="C36" s="11" t="e">
        <f t="shared" si="2"/>
        <v>#REF!</v>
      </c>
      <c r="D36" s="11" t="e">
        <f t="shared" si="0"/>
        <v>#REF!</v>
      </c>
      <c r="E36" s="11" t="e">
        <f t="shared" si="1"/>
        <v>#REF!</v>
      </c>
      <c r="F36" s="12" t="e">
        <f t="shared" si="3"/>
        <v>#REF!</v>
      </c>
    </row>
    <row r="37" spans="1:6" x14ac:dyDescent="0.2">
      <c r="A37" s="117"/>
      <c r="B37" s="10">
        <v>30</v>
      </c>
      <c r="C37" s="11" t="e">
        <f t="shared" si="2"/>
        <v>#REF!</v>
      </c>
      <c r="D37" s="11" t="e">
        <f t="shared" si="0"/>
        <v>#REF!</v>
      </c>
      <c r="E37" s="11" t="e">
        <f t="shared" si="1"/>
        <v>#REF!</v>
      </c>
      <c r="F37" s="12" t="e">
        <f t="shared" si="3"/>
        <v>#REF!</v>
      </c>
    </row>
    <row r="38" spans="1:6" x14ac:dyDescent="0.2">
      <c r="A38" s="117"/>
      <c r="B38" s="10">
        <v>31</v>
      </c>
      <c r="C38" s="11" t="e">
        <f t="shared" si="2"/>
        <v>#REF!</v>
      </c>
      <c r="D38" s="11" t="e">
        <f t="shared" si="0"/>
        <v>#REF!</v>
      </c>
      <c r="E38" s="11" t="e">
        <f t="shared" si="1"/>
        <v>#REF!</v>
      </c>
      <c r="F38" s="12" t="e">
        <f t="shared" si="3"/>
        <v>#REF!</v>
      </c>
    </row>
    <row r="39" spans="1:6" x14ac:dyDescent="0.2">
      <c r="A39" s="117"/>
      <c r="B39" s="10">
        <v>32</v>
      </c>
      <c r="C39" s="11" t="e">
        <f t="shared" si="2"/>
        <v>#REF!</v>
      </c>
      <c r="D39" s="11" t="e">
        <f t="shared" si="0"/>
        <v>#REF!</v>
      </c>
      <c r="E39" s="11" t="e">
        <f t="shared" si="1"/>
        <v>#REF!</v>
      </c>
      <c r="F39" s="12" t="e">
        <f t="shared" si="3"/>
        <v>#REF!</v>
      </c>
    </row>
    <row r="40" spans="1:6" x14ac:dyDescent="0.2">
      <c r="A40" s="117"/>
      <c r="B40" s="10">
        <v>33</v>
      </c>
      <c r="C40" s="11" t="e">
        <f t="shared" si="2"/>
        <v>#REF!</v>
      </c>
      <c r="D40" s="11" t="e">
        <f t="shared" si="0"/>
        <v>#REF!</v>
      </c>
      <c r="E40" s="11" t="e">
        <f t="shared" si="1"/>
        <v>#REF!</v>
      </c>
      <c r="F40" s="12" t="e">
        <f t="shared" si="3"/>
        <v>#REF!</v>
      </c>
    </row>
    <row r="41" spans="1:6" x14ac:dyDescent="0.2">
      <c r="A41" s="117"/>
      <c r="B41" s="10">
        <v>34</v>
      </c>
      <c r="C41" s="11" t="e">
        <f t="shared" si="2"/>
        <v>#REF!</v>
      </c>
      <c r="D41" s="11" t="e">
        <f t="shared" si="0"/>
        <v>#REF!</v>
      </c>
      <c r="E41" s="11" t="e">
        <f t="shared" si="1"/>
        <v>#REF!</v>
      </c>
      <c r="F41" s="12" t="e">
        <f t="shared" si="3"/>
        <v>#REF!</v>
      </c>
    </row>
    <row r="42" spans="1:6" x14ac:dyDescent="0.2">
      <c r="A42" s="117"/>
      <c r="B42" s="10">
        <v>35</v>
      </c>
      <c r="C42" s="11" t="e">
        <f t="shared" si="2"/>
        <v>#REF!</v>
      </c>
      <c r="D42" s="11" t="e">
        <f t="shared" si="0"/>
        <v>#REF!</v>
      </c>
      <c r="E42" s="11" t="e">
        <f t="shared" si="1"/>
        <v>#REF!</v>
      </c>
      <c r="F42" s="12" t="e">
        <f t="shared" si="3"/>
        <v>#REF!</v>
      </c>
    </row>
    <row r="43" spans="1:6" x14ac:dyDescent="0.2">
      <c r="A43" s="118"/>
      <c r="B43" s="13">
        <v>36</v>
      </c>
      <c r="C43" s="14" t="e">
        <f t="shared" si="2"/>
        <v>#REF!</v>
      </c>
      <c r="D43" s="14" t="e">
        <f t="shared" si="0"/>
        <v>#REF!</v>
      </c>
      <c r="E43" s="14" t="e">
        <f t="shared" si="1"/>
        <v>#REF!</v>
      </c>
      <c r="F43" s="15" t="e">
        <f t="shared" si="3"/>
        <v>#REF!</v>
      </c>
    </row>
    <row r="44" spans="1:6" ht="12.75" customHeight="1" x14ac:dyDescent="0.2">
      <c r="A44" s="116" t="s">
        <v>79</v>
      </c>
      <c r="B44" s="7">
        <v>37</v>
      </c>
      <c r="C44" s="8" t="e">
        <f t="shared" si="2"/>
        <v>#REF!</v>
      </c>
      <c r="D44" s="8" t="e">
        <f t="shared" si="0"/>
        <v>#REF!</v>
      </c>
      <c r="E44" s="8" t="e">
        <f t="shared" si="1"/>
        <v>#REF!</v>
      </c>
      <c r="F44" s="9" t="e">
        <f t="shared" si="3"/>
        <v>#REF!</v>
      </c>
    </row>
    <row r="45" spans="1:6" x14ac:dyDescent="0.2">
      <c r="A45" s="117"/>
      <c r="B45" s="10">
        <v>38</v>
      </c>
      <c r="C45" s="11" t="e">
        <f t="shared" si="2"/>
        <v>#REF!</v>
      </c>
      <c r="D45" s="11" t="e">
        <f t="shared" si="0"/>
        <v>#REF!</v>
      </c>
      <c r="E45" s="11" t="e">
        <f t="shared" si="1"/>
        <v>#REF!</v>
      </c>
      <c r="F45" s="12" t="e">
        <f t="shared" si="3"/>
        <v>#REF!</v>
      </c>
    </row>
    <row r="46" spans="1:6" x14ac:dyDescent="0.2">
      <c r="A46" s="117"/>
      <c r="B46" s="10">
        <v>39</v>
      </c>
      <c r="C46" s="11" t="e">
        <f t="shared" si="2"/>
        <v>#REF!</v>
      </c>
      <c r="D46" s="11" t="e">
        <f t="shared" si="0"/>
        <v>#REF!</v>
      </c>
      <c r="E46" s="11" t="e">
        <f t="shared" si="1"/>
        <v>#REF!</v>
      </c>
      <c r="F46" s="12" t="e">
        <f t="shared" si="3"/>
        <v>#REF!</v>
      </c>
    </row>
    <row r="47" spans="1:6" x14ac:dyDescent="0.2">
      <c r="A47" s="117"/>
      <c r="B47" s="10">
        <v>40</v>
      </c>
      <c r="C47" s="11" t="e">
        <f t="shared" si="2"/>
        <v>#REF!</v>
      </c>
      <c r="D47" s="11" t="e">
        <f t="shared" si="0"/>
        <v>#REF!</v>
      </c>
      <c r="E47" s="11" t="e">
        <f t="shared" si="1"/>
        <v>#REF!</v>
      </c>
      <c r="F47" s="12" t="e">
        <f t="shared" si="3"/>
        <v>#REF!</v>
      </c>
    </row>
    <row r="48" spans="1:6" x14ac:dyDescent="0.2">
      <c r="A48" s="117"/>
      <c r="B48" s="10">
        <v>41</v>
      </c>
      <c r="C48" s="11" t="e">
        <f t="shared" si="2"/>
        <v>#REF!</v>
      </c>
      <c r="D48" s="11" t="e">
        <f t="shared" si="0"/>
        <v>#REF!</v>
      </c>
      <c r="E48" s="11" t="e">
        <f t="shared" si="1"/>
        <v>#REF!</v>
      </c>
      <c r="F48" s="12" t="e">
        <f t="shared" si="3"/>
        <v>#REF!</v>
      </c>
    </row>
    <row r="49" spans="1:6" x14ac:dyDescent="0.2">
      <c r="A49" s="117"/>
      <c r="B49" s="10">
        <v>42</v>
      </c>
      <c r="C49" s="11" t="e">
        <f t="shared" si="2"/>
        <v>#REF!</v>
      </c>
      <c r="D49" s="11" t="e">
        <f t="shared" si="0"/>
        <v>#REF!</v>
      </c>
      <c r="E49" s="11" t="e">
        <f t="shared" si="1"/>
        <v>#REF!</v>
      </c>
      <c r="F49" s="12" t="e">
        <f t="shared" si="3"/>
        <v>#REF!</v>
      </c>
    </row>
    <row r="50" spans="1:6" x14ac:dyDescent="0.2">
      <c r="A50" s="117"/>
      <c r="B50" s="10">
        <v>43</v>
      </c>
      <c r="C50" s="11" t="e">
        <f t="shared" si="2"/>
        <v>#REF!</v>
      </c>
      <c r="D50" s="11" t="e">
        <f t="shared" si="0"/>
        <v>#REF!</v>
      </c>
      <c r="E50" s="11" t="e">
        <f t="shared" si="1"/>
        <v>#REF!</v>
      </c>
      <c r="F50" s="12" t="e">
        <f t="shared" si="3"/>
        <v>#REF!</v>
      </c>
    </row>
    <row r="51" spans="1:6" x14ac:dyDescent="0.2">
      <c r="A51" s="117"/>
      <c r="B51" s="10">
        <v>44</v>
      </c>
      <c r="C51" s="11" t="e">
        <f t="shared" si="2"/>
        <v>#REF!</v>
      </c>
      <c r="D51" s="11" t="e">
        <f t="shared" si="0"/>
        <v>#REF!</v>
      </c>
      <c r="E51" s="11" t="e">
        <f t="shared" si="1"/>
        <v>#REF!</v>
      </c>
      <c r="F51" s="12" t="e">
        <f t="shared" si="3"/>
        <v>#REF!</v>
      </c>
    </row>
    <row r="52" spans="1:6" x14ac:dyDescent="0.2">
      <c r="A52" s="117"/>
      <c r="B52" s="10">
        <v>45</v>
      </c>
      <c r="C52" s="11" t="e">
        <f t="shared" si="2"/>
        <v>#REF!</v>
      </c>
      <c r="D52" s="11" t="e">
        <f t="shared" si="0"/>
        <v>#REF!</v>
      </c>
      <c r="E52" s="11" t="e">
        <f t="shared" si="1"/>
        <v>#REF!</v>
      </c>
      <c r="F52" s="12" t="e">
        <f t="shared" si="3"/>
        <v>#REF!</v>
      </c>
    </row>
    <row r="53" spans="1:6" x14ac:dyDescent="0.2">
      <c r="A53" s="117"/>
      <c r="B53" s="10">
        <v>46</v>
      </c>
      <c r="C53" s="11" t="e">
        <f t="shared" si="2"/>
        <v>#REF!</v>
      </c>
      <c r="D53" s="11" t="e">
        <f t="shared" si="0"/>
        <v>#REF!</v>
      </c>
      <c r="E53" s="11" t="e">
        <f t="shared" si="1"/>
        <v>#REF!</v>
      </c>
      <c r="F53" s="12" t="e">
        <f t="shared" si="3"/>
        <v>#REF!</v>
      </c>
    </row>
    <row r="54" spans="1:6" x14ac:dyDescent="0.2">
      <c r="A54" s="117"/>
      <c r="B54" s="10">
        <v>47</v>
      </c>
      <c r="C54" s="11" t="e">
        <f t="shared" si="2"/>
        <v>#REF!</v>
      </c>
      <c r="D54" s="11" t="e">
        <f t="shared" si="0"/>
        <v>#REF!</v>
      </c>
      <c r="E54" s="11" t="e">
        <f t="shared" si="1"/>
        <v>#REF!</v>
      </c>
      <c r="F54" s="12" t="e">
        <f t="shared" si="3"/>
        <v>#REF!</v>
      </c>
    </row>
    <row r="55" spans="1:6" x14ac:dyDescent="0.2">
      <c r="A55" s="118"/>
      <c r="B55" s="13">
        <v>48</v>
      </c>
      <c r="C55" s="14" t="e">
        <f t="shared" si="2"/>
        <v>#REF!</v>
      </c>
      <c r="D55" s="14" t="e">
        <f t="shared" si="0"/>
        <v>#REF!</v>
      </c>
      <c r="E55" s="14" t="e">
        <f t="shared" si="1"/>
        <v>#REF!</v>
      </c>
      <c r="F55" s="15" t="e">
        <f t="shared" si="3"/>
        <v>#REF!</v>
      </c>
    </row>
    <row r="56" spans="1:6" ht="12.75" customHeight="1" x14ac:dyDescent="0.2">
      <c r="A56" s="116" t="s">
        <v>80</v>
      </c>
      <c r="B56" s="7">
        <v>49</v>
      </c>
      <c r="C56" s="8" t="e">
        <f t="shared" si="2"/>
        <v>#REF!</v>
      </c>
      <c r="D56" s="8" t="e">
        <f t="shared" si="0"/>
        <v>#REF!</v>
      </c>
      <c r="E56" s="8" t="e">
        <f t="shared" si="1"/>
        <v>#REF!</v>
      </c>
      <c r="F56" s="9" t="e">
        <f t="shared" si="3"/>
        <v>#REF!</v>
      </c>
    </row>
    <row r="57" spans="1:6" x14ac:dyDescent="0.2">
      <c r="A57" s="117"/>
      <c r="B57" s="10">
        <v>50</v>
      </c>
      <c r="C57" s="11" t="e">
        <f t="shared" si="2"/>
        <v>#REF!</v>
      </c>
      <c r="D57" s="11" t="e">
        <f t="shared" si="0"/>
        <v>#REF!</v>
      </c>
      <c r="E57" s="11" t="e">
        <f t="shared" si="1"/>
        <v>#REF!</v>
      </c>
      <c r="F57" s="12" t="e">
        <f t="shared" si="3"/>
        <v>#REF!</v>
      </c>
    </row>
    <row r="58" spans="1:6" x14ac:dyDescent="0.2">
      <c r="A58" s="117"/>
      <c r="B58" s="10">
        <v>51</v>
      </c>
      <c r="C58" s="11" t="e">
        <f t="shared" si="2"/>
        <v>#REF!</v>
      </c>
      <c r="D58" s="11" t="e">
        <f t="shared" si="0"/>
        <v>#REF!</v>
      </c>
      <c r="E58" s="11" t="e">
        <f t="shared" si="1"/>
        <v>#REF!</v>
      </c>
      <c r="F58" s="12" t="e">
        <f t="shared" si="3"/>
        <v>#REF!</v>
      </c>
    </row>
    <row r="59" spans="1:6" x14ac:dyDescent="0.2">
      <c r="A59" s="117"/>
      <c r="B59" s="10">
        <v>52</v>
      </c>
      <c r="C59" s="11" t="e">
        <f t="shared" si="2"/>
        <v>#REF!</v>
      </c>
      <c r="D59" s="11" t="e">
        <f t="shared" si="0"/>
        <v>#REF!</v>
      </c>
      <c r="E59" s="11" t="e">
        <f t="shared" si="1"/>
        <v>#REF!</v>
      </c>
      <c r="F59" s="12" t="e">
        <f t="shared" si="3"/>
        <v>#REF!</v>
      </c>
    </row>
    <row r="60" spans="1:6" x14ac:dyDescent="0.2">
      <c r="A60" s="117"/>
      <c r="B60" s="10">
        <v>53</v>
      </c>
      <c r="C60" s="11" t="e">
        <f t="shared" si="2"/>
        <v>#REF!</v>
      </c>
      <c r="D60" s="11" t="e">
        <f t="shared" si="0"/>
        <v>#REF!</v>
      </c>
      <c r="E60" s="11" t="e">
        <f t="shared" si="1"/>
        <v>#REF!</v>
      </c>
      <c r="F60" s="12" t="e">
        <f t="shared" si="3"/>
        <v>#REF!</v>
      </c>
    </row>
    <row r="61" spans="1:6" x14ac:dyDescent="0.2">
      <c r="A61" s="117"/>
      <c r="B61" s="10">
        <v>54</v>
      </c>
      <c r="C61" s="11" t="e">
        <f t="shared" si="2"/>
        <v>#REF!</v>
      </c>
      <c r="D61" s="11" t="e">
        <f t="shared" si="0"/>
        <v>#REF!</v>
      </c>
      <c r="E61" s="11" t="e">
        <f t="shared" si="1"/>
        <v>#REF!</v>
      </c>
      <c r="F61" s="12" t="e">
        <f t="shared" si="3"/>
        <v>#REF!</v>
      </c>
    </row>
    <row r="62" spans="1:6" x14ac:dyDescent="0.2">
      <c r="A62" s="117"/>
      <c r="B62" s="10">
        <v>55</v>
      </c>
      <c r="C62" s="11" t="e">
        <f t="shared" si="2"/>
        <v>#REF!</v>
      </c>
      <c r="D62" s="11" t="e">
        <f t="shared" si="0"/>
        <v>#REF!</v>
      </c>
      <c r="E62" s="11" t="e">
        <f t="shared" si="1"/>
        <v>#REF!</v>
      </c>
      <c r="F62" s="12" t="e">
        <f t="shared" si="3"/>
        <v>#REF!</v>
      </c>
    </row>
    <row r="63" spans="1:6" x14ac:dyDescent="0.2">
      <c r="A63" s="117"/>
      <c r="B63" s="10">
        <v>56</v>
      </c>
      <c r="C63" s="11" t="e">
        <f t="shared" si="2"/>
        <v>#REF!</v>
      </c>
      <c r="D63" s="11" t="e">
        <f t="shared" si="0"/>
        <v>#REF!</v>
      </c>
      <c r="E63" s="11" t="e">
        <f t="shared" si="1"/>
        <v>#REF!</v>
      </c>
      <c r="F63" s="12" t="e">
        <f t="shared" si="3"/>
        <v>#REF!</v>
      </c>
    </row>
    <row r="64" spans="1:6" x14ac:dyDescent="0.2">
      <c r="A64" s="117"/>
      <c r="B64" s="10">
        <v>57</v>
      </c>
      <c r="C64" s="11" t="e">
        <f t="shared" si="2"/>
        <v>#REF!</v>
      </c>
      <c r="D64" s="11" t="e">
        <f t="shared" si="0"/>
        <v>#REF!</v>
      </c>
      <c r="E64" s="11" t="e">
        <f t="shared" si="1"/>
        <v>#REF!</v>
      </c>
      <c r="F64" s="12" t="e">
        <f t="shared" si="3"/>
        <v>#REF!</v>
      </c>
    </row>
    <row r="65" spans="1:7" x14ac:dyDescent="0.2">
      <c r="A65" s="117"/>
      <c r="B65" s="10">
        <v>58</v>
      </c>
      <c r="C65" s="11" t="e">
        <f t="shared" si="2"/>
        <v>#REF!</v>
      </c>
      <c r="D65" s="11" t="e">
        <f t="shared" si="0"/>
        <v>#REF!</v>
      </c>
      <c r="E65" s="11" t="e">
        <f t="shared" si="1"/>
        <v>#REF!</v>
      </c>
      <c r="F65" s="12" t="e">
        <f t="shared" si="3"/>
        <v>#REF!</v>
      </c>
    </row>
    <row r="66" spans="1:7" x14ac:dyDescent="0.2">
      <c r="A66" s="117"/>
      <c r="B66" s="10">
        <v>59</v>
      </c>
      <c r="C66" s="11" t="e">
        <f t="shared" si="2"/>
        <v>#REF!</v>
      </c>
      <c r="D66" s="11" t="e">
        <f t="shared" si="0"/>
        <v>#REF!</v>
      </c>
      <c r="E66" s="11" t="e">
        <f t="shared" si="1"/>
        <v>#REF!</v>
      </c>
      <c r="F66" s="12" t="e">
        <f t="shared" si="3"/>
        <v>#REF!</v>
      </c>
    </row>
    <row r="67" spans="1:7" x14ac:dyDescent="0.2">
      <c r="A67" s="118"/>
      <c r="B67" s="13">
        <v>60</v>
      </c>
      <c r="C67" s="14" t="e">
        <f t="shared" si="2"/>
        <v>#REF!</v>
      </c>
      <c r="D67" s="14" t="e">
        <f t="shared" si="0"/>
        <v>#REF!</v>
      </c>
      <c r="E67" s="14" t="e">
        <f t="shared" si="1"/>
        <v>#REF!</v>
      </c>
      <c r="F67" s="15" t="e">
        <f t="shared" si="3"/>
        <v>#REF!</v>
      </c>
      <c r="G67" s="20" t="e">
        <f>SUM(E8:E67)</f>
        <v>#REF!</v>
      </c>
    </row>
    <row r="68" spans="1:7" ht="12.75" customHeight="1" x14ac:dyDescent="0.2">
      <c r="A68" s="116" t="s">
        <v>81</v>
      </c>
      <c r="B68" s="7">
        <v>61</v>
      </c>
      <c r="C68" s="8" t="e">
        <f t="shared" si="2"/>
        <v>#REF!</v>
      </c>
      <c r="D68" s="8" t="e">
        <f t="shared" si="0"/>
        <v>#REF!</v>
      </c>
      <c r="E68" s="8" t="e">
        <f t="shared" si="1"/>
        <v>#REF!</v>
      </c>
      <c r="F68" s="9" t="e">
        <f t="shared" si="3"/>
        <v>#REF!</v>
      </c>
    </row>
    <row r="69" spans="1:7" x14ac:dyDescent="0.2">
      <c r="A69" s="117"/>
      <c r="B69" s="10">
        <v>62</v>
      </c>
      <c r="C69" s="11" t="e">
        <f t="shared" si="2"/>
        <v>#REF!</v>
      </c>
      <c r="D69" s="11" t="e">
        <f t="shared" si="0"/>
        <v>#REF!</v>
      </c>
      <c r="E69" s="11" t="e">
        <f t="shared" si="1"/>
        <v>#REF!</v>
      </c>
      <c r="F69" s="12" t="e">
        <f t="shared" si="3"/>
        <v>#REF!</v>
      </c>
    </row>
    <row r="70" spans="1:7" x14ac:dyDescent="0.2">
      <c r="A70" s="117"/>
      <c r="B70" s="10">
        <v>63</v>
      </c>
      <c r="C70" s="11" t="e">
        <f t="shared" si="2"/>
        <v>#REF!</v>
      </c>
      <c r="D70" s="11" t="e">
        <f t="shared" si="0"/>
        <v>#REF!</v>
      </c>
      <c r="E70" s="11" t="e">
        <f t="shared" si="1"/>
        <v>#REF!</v>
      </c>
      <c r="F70" s="12" t="e">
        <f t="shared" si="3"/>
        <v>#REF!</v>
      </c>
    </row>
    <row r="71" spans="1:7" x14ac:dyDescent="0.2">
      <c r="A71" s="117"/>
      <c r="B71" s="10">
        <v>64</v>
      </c>
      <c r="C71" s="11" t="e">
        <f t="shared" si="2"/>
        <v>#REF!</v>
      </c>
      <c r="D71" s="11" t="e">
        <f t="shared" si="0"/>
        <v>#REF!</v>
      </c>
      <c r="E71" s="11" t="e">
        <f t="shared" si="1"/>
        <v>#REF!</v>
      </c>
      <c r="F71" s="12" t="e">
        <f t="shared" si="3"/>
        <v>#REF!</v>
      </c>
    </row>
    <row r="72" spans="1:7" x14ac:dyDescent="0.2">
      <c r="A72" s="117"/>
      <c r="B72" s="10">
        <v>65</v>
      </c>
      <c r="C72" s="11" t="e">
        <f t="shared" si="2"/>
        <v>#REF!</v>
      </c>
      <c r="D72" s="11" t="e">
        <f t="shared" ref="D72:D135" si="4">PPMT($C$2/12,1,($C$3*12)+1-B72,C72,0)*-1</f>
        <v>#REF!</v>
      </c>
      <c r="E72" s="11" t="e">
        <f t="shared" ref="E72:E135" si="5">IPMT($C$2/12,1,($C$3*12)+1-B72,C72,0)*-1</f>
        <v>#REF!</v>
      </c>
      <c r="F72" s="12" t="e">
        <f t="shared" si="3"/>
        <v>#REF!</v>
      </c>
    </row>
    <row r="73" spans="1:7" x14ac:dyDescent="0.2">
      <c r="A73" s="117"/>
      <c r="B73" s="10">
        <v>66</v>
      </c>
      <c r="C73" s="11" t="e">
        <f t="shared" ref="C73:C136" si="6">C72-D72</f>
        <v>#REF!</v>
      </c>
      <c r="D73" s="11" t="e">
        <f t="shared" si="4"/>
        <v>#REF!</v>
      </c>
      <c r="E73" s="11" t="e">
        <f t="shared" si="5"/>
        <v>#REF!</v>
      </c>
      <c r="F73" s="12" t="e">
        <f t="shared" ref="F73:F136" si="7">SUM(D73:E73)</f>
        <v>#REF!</v>
      </c>
    </row>
    <row r="74" spans="1:7" x14ac:dyDescent="0.2">
      <c r="A74" s="117"/>
      <c r="B74" s="10">
        <v>67</v>
      </c>
      <c r="C74" s="11" t="e">
        <f t="shared" si="6"/>
        <v>#REF!</v>
      </c>
      <c r="D74" s="11" t="e">
        <f t="shared" si="4"/>
        <v>#REF!</v>
      </c>
      <c r="E74" s="11" t="e">
        <f t="shared" si="5"/>
        <v>#REF!</v>
      </c>
      <c r="F74" s="12" t="e">
        <f t="shared" si="7"/>
        <v>#REF!</v>
      </c>
    </row>
    <row r="75" spans="1:7" x14ac:dyDescent="0.2">
      <c r="A75" s="117"/>
      <c r="B75" s="10">
        <v>68</v>
      </c>
      <c r="C75" s="11" t="e">
        <f t="shared" si="6"/>
        <v>#REF!</v>
      </c>
      <c r="D75" s="11" t="e">
        <f t="shared" si="4"/>
        <v>#REF!</v>
      </c>
      <c r="E75" s="11" t="e">
        <f t="shared" si="5"/>
        <v>#REF!</v>
      </c>
      <c r="F75" s="12" t="e">
        <f t="shared" si="7"/>
        <v>#REF!</v>
      </c>
    </row>
    <row r="76" spans="1:7" x14ac:dyDescent="0.2">
      <c r="A76" s="117"/>
      <c r="B76" s="10">
        <v>69</v>
      </c>
      <c r="C76" s="11" t="e">
        <f t="shared" si="6"/>
        <v>#REF!</v>
      </c>
      <c r="D76" s="11" t="e">
        <f t="shared" si="4"/>
        <v>#REF!</v>
      </c>
      <c r="E76" s="11" t="e">
        <f t="shared" si="5"/>
        <v>#REF!</v>
      </c>
      <c r="F76" s="12" t="e">
        <f t="shared" si="7"/>
        <v>#REF!</v>
      </c>
    </row>
    <row r="77" spans="1:7" x14ac:dyDescent="0.2">
      <c r="A77" s="117"/>
      <c r="B77" s="10">
        <v>70</v>
      </c>
      <c r="C77" s="11" t="e">
        <f t="shared" si="6"/>
        <v>#REF!</v>
      </c>
      <c r="D77" s="11" t="e">
        <f t="shared" si="4"/>
        <v>#REF!</v>
      </c>
      <c r="E77" s="11" t="e">
        <f t="shared" si="5"/>
        <v>#REF!</v>
      </c>
      <c r="F77" s="12" t="e">
        <f t="shared" si="7"/>
        <v>#REF!</v>
      </c>
    </row>
    <row r="78" spans="1:7" x14ac:dyDescent="0.2">
      <c r="A78" s="117"/>
      <c r="B78" s="10">
        <v>71</v>
      </c>
      <c r="C78" s="11" t="e">
        <f t="shared" si="6"/>
        <v>#REF!</v>
      </c>
      <c r="D78" s="11" t="e">
        <f t="shared" si="4"/>
        <v>#REF!</v>
      </c>
      <c r="E78" s="11" t="e">
        <f t="shared" si="5"/>
        <v>#REF!</v>
      </c>
      <c r="F78" s="12" t="e">
        <f t="shared" si="7"/>
        <v>#REF!</v>
      </c>
    </row>
    <row r="79" spans="1:7" x14ac:dyDescent="0.2">
      <c r="A79" s="118"/>
      <c r="B79" s="13">
        <v>72</v>
      </c>
      <c r="C79" s="14" t="e">
        <f t="shared" si="6"/>
        <v>#REF!</v>
      </c>
      <c r="D79" s="14" t="e">
        <f t="shared" si="4"/>
        <v>#REF!</v>
      </c>
      <c r="E79" s="14" t="e">
        <f t="shared" si="5"/>
        <v>#REF!</v>
      </c>
      <c r="F79" s="15" t="e">
        <f t="shared" si="7"/>
        <v>#REF!</v>
      </c>
    </row>
    <row r="80" spans="1:7" ht="12.75" customHeight="1" x14ac:dyDescent="0.2">
      <c r="A80" s="116" t="s">
        <v>82</v>
      </c>
      <c r="B80" s="7">
        <v>73</v>
      </c>
      <c r="C80" s="8" t="e">
        <f t="shared" si="6"/>
        <v>#REF!</v>
      </c>
      <c r="D80" s="8" t="e">
        <f t="shared" si="4"/>
        <v>#REF!</v>
      </c>
      <c r="E80" s="8" t="e">
        <f t="shared" si="5"/>
        <v>#REF!</v>
      </c>
      <c r="F80" s="9" t="e">
        <f t="shared" si="7"/>
        <v>#REF!</v>
      </c>
    </row>
    <row r="81" spans="1:6" x14ac:dyDescent="0.2">
      <c r="A81" s="117"/>
      <c r="B81" s="10">
        <v>74</v>
      </c>
      <c r="C81" s="11" t="e">
        <f t="shared" si="6"/>
        <v>#REF!</v>
      </c>
      <c r="D81" s="11" t="e">
        <f t="shared" si="4"/>
        <v>#REF!</v>
      </c>
      <c r="E81" s="11" t="e">
        <f t="shared" si="5"/>
        <v>#REF!</v>
      </c>
      <c r="F81" s="12" t="e">
        <f t="shared" si="7"/>
        <v>#REF!</v>
      </c>
    </row>
    <row r="82" spans="1:6" x14ac:dyDescent="0.2">
      <c r="A82" s="117"/>
      <c r="B82" s="10">
        <v>75</v>
      </c>
      <c r="C82" s="11" t="e">
        <f t="shared" si="6"/>
        <v>#REF!</v>
      </c>
      <c r="D82" s="11" t="e">
        <f t="shared" si="4"/>
        <v>#REF!</v>
      </c>
      <c r="E82" s="11" t="e">
        <f t="shared" si="5"/>
        <v>#REF!</v>
      </c>
      <c r="F82" s="12" t="e">
        <f t="shared" si="7"/>
        <v>#REF!</v>
      </c>
    </row>
    <row r="83" spans="1:6" x14ac:dyDescent="0.2">
      <c r="A83" s="117"/>
      <c r="B83" s="10">
        <v>76</v>
      </c>
      <c r="C83" s="11" t="e">
        <f t="shared" si="6"/>
        <v>#REF!</v>
      </c>
      <c r="D83" s="11" t="e">
        <f t="shared" si="4"/>
        <v>#REF!</v>
      </c>
      <c r="E83" s="11" t="e">
        <f t="shared" si="5"/>
        <v>#REF!</v>
      </c>
      <c r="F83" s="12" t="e">
        <f t="shared" si="7"/>
        <v>#REF!</v>
      </c>
    </row>
    <row r="84" spans="1:6" x14ac:dyDescent="0.2">
      <c r="A84" s="117"/>
      <c r="B84" s="10">
        <v>77</v>
      </c>
      <c r="C84" s="11" t="e">
        <f t="shared" si="6"/>
        <v>#REF!</v>
      </c>
      <c r="D84" s="11" t="e">
        <f t="shared" si="4"/>
        <v>#REF!</v>
      </c>
      <c r="E84" s="11" t="e">
        <f t="shared" si="5"/>
        <v>#REF!</v>
      </c>
      <c r="F84" s="12" t="e">
        <f t="shared" si="7"/>
        <v>#REF!</v>
      </c>
    </row>
    <row r="85" spans="1:6" x14ac:dyDescent="0.2">
      <c r="A85" s="117"/>
      <c r="B85" s="10">
        <v>78</v>
      </c>
      <c r="C85" s="11" t="e">
        <f t="shared" si="6"/>
        <v>#REF!</v>
      </c>
      <c r="D85" s="11" t="e">
        <f t="shared" si="4"/>
        <v>#REF!</v>
      </c>
      <c r="E85" s="11" t="e">
        <f t="shared" si="5"/>
        <v>#REF!</v>
      </c>
      <c r="F85" s="12" t="e">
        <f t="shared" si="7"/>
        <v>#REF!</v>
      </c>
    </row>
    <row r="86" spans="1:6" x14ac:dyDescent="0.2">
      <c r="A86" s="117"/>
      <c r="B86" s="10">
        <v>79</v>
      </c>
      <c r="C86" s="11" t="e">
        <f t="shared" si="6"/>
        <v>#REF!</v>
      </c>
      <c r="D86" s="11" t="e">
        <f t="shared" si="4"/>
        <v>#REF!</v>
      </c>
      <c r="E86" s="11" t="e">
        <f t="shared" si="5"/>
        <v>#REF!</v>
      </c>
      <c r="F86" s="12" t="e">
        <f t="shared" si="7"/>
        <v>#REF!</v>
      </c>
    </row>
    <row r="87" spans="1:6" x14ac:dyDescent="0.2">
      <c r="A87" s="117"/>
      <c r="B87" s="10">
        <v>80</v>
      </c>
      <c r="C87" s="11" t="e">
        <f t="shared" si="6"/>
        <v>#REF!</v>
      </c>
      <c r="D87" s="11" t="e">
        <f t="shared" si="4"/>
        <v>#REF!</v>
      </c>
      <c r="E87" s="11" t="e">
        <f t="shared" si="5"/>
        <v>#REF!</v>
      </c>
      <c r="F87" s="12" t="e">
        <f t="shared" si="7"/>
        <v>#REF!</v>
      </c>
    </row>
    <row r="88" spans="1:6" x14ac:dyDescent="0.2">
      <c r="A88" s="117"/>
      <c r="B88" s="10">
        <v>81</v>
      </c>
      <c r="C88" s="11" t="e">
        <f t="shared" si="6"/>
        <v>#REF!</v>
      </c>
      <c r="D88" s="11" t="e">
        <f t="shared" si="4"/>
        <v>#REF!</v>
      </c>
      <c r="E88" s="11" t="e">
        <f t="shared" si="5"/>
        <v>#REF!</v>
      </c>
      <c r="F88" s="12" t="e">
        <f t="shared" si="7"/>
        <v>#REF!</v>
      </c>
    </row>
    <row r="89" spans="1:6" x14ac:dyDescent="0.2">
      <c r="A89" s="117"/>
      <c r="B89" s="10">
        <v>82</v>
      </c>
      <c r="C89" s="11" t="e">
        <f t="shared" si="6"/>
        <v>#REF!</v>
      </c>
      <c r="D89" s="11" t="e">
        <f t="shared" si="4"/>
        <v>#REF!</v>
      </c>
      <c r="E89" s="11" t="e">
        <f t="shared" si="5"/>
        <v>#REF!</v>
      </c>
      <c r="F89" s="12" t="e">
        <f t="shared" si="7"/>
        <v>#REF!</v>
      </c>
    </row>
    <row r="90" spans="1:6" x14ac:dyDescent="0.2">
      <c r="A90" s="117"/>
      <c r="B90" s="10">
        <v>83</v>
      </c>
      <c r="C90" s="11" t="e">
        <f t="shared" si="6"/>
        <v>#REF!</v>
      </c>
      <c r="D90" s="11" t="e">
        <f t="shared" si="4"/>
        <v>#REF!</v>
      </c>
      <c r="E90" s="11" t="e">
        <f t="shared" si="5"/>
        <v>#REF!</v>
      </c>
      <c r="F90" s="12" t="e">
        <f t="shared" si="7"/>
        <v>#REF!</v>
      </c>
    </row>
    <row r="91" spans="1:6" x14ac:dyDescent="0.2">
      <c r="A91" s="118"/>
      <c r="B91" s="13">
        <v>84</v>
      </c>
      <c r="C91" s="14" t="e">
        <f t="shared" si="6"/>
        <v>#REF!</v>
      </c>
      <c r="D91" s="14" t="e">
        <f t="shared" si="4"/>
        <v>#REF!</v>
      </c>
      <c r="E91" s="14" t="e">
        <f t="shared" si="5"/>
        <v>#REF!</v>
      </c>
      <c r="F91" s="15" t="e">
        <f t="shared" si="7"/>
        <v>#REF!</v>
      </c>
    </row>
    <row r="92" spans="1:6" ht="12.75" customHeight="1" x14ac:dyDescent="0.2">
      <c r="A92" s="116" t="s">
        <v>83</v>
      </c>
      <c r="B92" s="7">
        <v>85</v>
      </c>
      <c r="C92" s="8" t="e">
        <f t="shared" si="6"/>
        <v>#REF!</v>
      </c>
      <c r="D92" s="8" t="e">
        <f t="shared" si="4"/>
        <v>#REF!</v>
      </c>
      <c r="E92" s="8" t="e">
        <f t="shared" si="5"/>
        <v>#REF!</v>
      </c>
      <c r="F92" s="9" t="e">
        <f t="shared" si="7"/>
        <v>#REF!</v>
      </c>
    </row>
    <row r="93" spans="1:6" x14ac:dyDescent="0.2">
      <c r="A93" s="117"/>
      <c r="B93" s="10">
        <v>86</v>
      </c>
      <c r="C93" s="11" t="e">
        <f t="shared" si="6"/>
        <v>#REF!</v>
      </c>
      <c r="D93" s="11" t="e">
        <f t="shared" si="4"/>
        <v>#REF!</v>
      </c>
      <c r="E93" s="11" t="e">
        <f t="shared" si="5"/>
        <v>#REF!</v>
      </c>
      <c r="F93" s="12" t="e">
        <f t="shared" si="7"/>
        <v>#REF!</v>
      </c>
    </row>
    <row r="94" spans="1:6" x14ac:dyDescent="0.2">
      <c r="A94" s="117"/>
      <c r="B94" s="10">
        <v>87</v>
      </c>
      <c r="C94" s="11" t="e">
        <f t="shared" si="6"/>
        <v>#REF!</v>
      </c>
      <c r="D94" s="11" t="e">
        <f t="shared" si="4"/>
        <v>#REF!</v>
      </c>
      <c r="E94" s="11" t="e">
        <f t="shared" si="5"/>
        <v>#REF!</v>
      </c>
      <c r="F94" s="12" t="e">
        <f t="shared" si="7"/>
        <v>#REF!</v>
      </c>
    </row>
    <row r="95" spans="1:6" x14ac:dyDescent="0.2">
      <c r="A95" s="117"/>
      <c r="B95" s="10">
        <v>88</v>
      </c>
      <c r="C95" s="11" t="e">
        <f t="shared" si="6"/>
        <v>#REF!</v>
      </c>
      <c r="D95" s="11" t="e">
        <f t="shared" si="4"/>
        <v>#REF!</v>
      </c>
      <c r="E95" s="11" t="e">
        <f t="shared" si="5"/>
        <v>#REF!</v>
      </c>
      <c r="F95" s="12" t="e">
        <f t="shared" si="7"/>
        <v>#REF!</v>
      </c>
    </row>
    <row r="96" spans="1:6" x14ac:dyDescent="0.2">
      <c r="A96" s="117"/>
      <c r="B96" s="10">
        <v>89</v>
      </c>
      <c r="C96" s="11" t="e">
        <f t="shared" si="6"/>
        <v>#REF!</v>
      </c>
      <c r="D96" s="11" t="e">
        <f t="shared" si="4"/>
        <v>#REF!</v>
      </c>
      <c r="E96" s="11" t="e">
        <f t="shared" si="5"/>
        <v>#REF!</v>
      </c>
      <c r="F96" s="12" t="e">
        <f t="shared" si="7"/>
        <v>#REF!</v>
      </c>
    </row>
    <row r="97" spans="1:6" x14ac:dyDescent="0.2">
      <c r="A97" s="117"/>
      <c r="B97" s="10">
        <v>90</v>
      </c>
      <c r="C97" s="11" t="e">
        <f t="shared" si="6"/>
        <v>#REF!</v>
      </c>
      <c r="D97" s="11" t="e">
        <f t="shared" si="4"/>
        <v>#REF!</v>
      </c>
      <c r="E97" s="11" t="e">
        <f t="shared" si="5"/>
        <v>#REF!</v>
      </c>
      <c r="F97" s="12" t="e">
        <f t="shared" si="7"/>
        <v>#REF!</v>
      </c>
    </row>
    <row r="98" spans="1:6" x14ac:dyDescent="0.2">
      <c r="A98" s="117"/>
      <c r="B98" s="10">
        <v>91</v>
      </c>
      <c r="C98" s="11" t="e">
        <f t="shared" si="6"/>
        <v>#REF!</v>
      </c>
      <c r="D98" s="11" t="e">
        <f t="shared" si="4"/>
        <v>#REF!</v>
      </c>
      <c r="E98" s="11" t="e">
        <f t="shared" si="5"/>
        <v>#REF!</v>
      </c>
      <c r="F98" s="12" t="e">
        <f t="shared" si="7"/>
        <v>#REF!</v>
      </c>
    </row>
    <row r="99" spans="1:6" x14ac:dyDescent="0.2">
      <c r="A99" s="117"/>
      <c r="B99" s="10">
        <v>92</v>
      </c>
      <c r="C99" s="11" t="e">
        <f t="shared" si="6"/>
        <v>#REF!</v>
      </c>
      <c r="D99" s="11" t="e">
        <f t="shared" si="4"/>
        <v>#REF!</v>
      </c>
      <c r="E99" s="11" t="e">
        <f t="shared" si="5"/>
        <v>#REF!</v>
      </c>
      <c r="F99" s="12" t="e">
        <f t="shared" si="7"/>
        <v>#REF!</v>
      </c>
    </row>
    <row r="100" spans="1:6" x14ac:dyDescent="0.2">
      <c r="A100" s="117"/>
      <c r="B100" s="10">
        <v>93</v>
      </c>
      <c r="C100" s="11" t="e">
        <f t="shared" si="6"/>
        <v>#REF!</v>
      </c>
      <c r="D100" s="11" t="e">
        <f t="shared" si="4"/>
        <v>#REF!</v>
      </c>
      <c r="E100" s="11" t="e">
        <f t="shared" si="5"/>
        <v>#REF!</v>
      </c>
      <c r="F100" s="12" t="e">
        <f t="shared" si="7"/>
        <v>#REF!</v>
      </c>
    </row>
    <row r="101" spans="1:6" x14ac:dyDescent="0.2">
      <c r="A101" s="117"/>
      <c r="B101" s="10">
        <v>94</v>
      </c>
      <c r="C101" s="11" t="e">
        <f t="shared" si="6"/>
        <v>#REF!</v>
      </c>
      <c r="D101" s="11" t="e">
        <f t="shared" si="4"/>
        <v>#REF!</v>
      </c>
      <c r="E101" s="11" t="e">
        <f t="shared" si="5"/>
        <v>#REF!</v>
      </c>
      <c r="F101" s="12" t="e">
        <f t="shared" si="7"/>
        <v>#REF!</v>
      </c>
    </row>
    <row r="102" spans="1:6" x14ac:dyDescent="0.2">
      <c r="A102" s="117"/>
      <c r="B102" s="10">
        <v>95</v>
      </c>
      <c r="C102" s="11" t="e">
        <f t="shared" si="6"/>
        <v>#REF!</v>
      </c>
      <c r="D102" s="11" t="e">
        <f t="shared" si="4"/>
        <v>#REF!</v>
      </c>
      <c r="E102" s="11" t="e">
        <f t="shared" si="5"/>
        <v>#REF!</v>
      </c>
      <c r="F102" s="12" t="e">
        <f t="shared" si="7"/>
        <v>#REF!</v>
      </c>
    </row>
    <row r="103" spans="1:6" x14ac:dyDescent="0.2">
      <c r="A103" s="118"/>
      <c r="B103" s="13">
        <v>96</v>
      </c>
      <c r="C103" s="14" t="e">
        <f t="shared" si="6"/>
        <v>#REF!</v>
      </c>
      <c r="D103" s="14" t="e">
        <f t="shared" si="4"/>
        <v>#REF!</v>
      </c>
      <c r="E103" s="14" t="e">
        <f t="shared" si="5"/>
        <v>#REF!</v>
      </c>
      <c r="F103" s="15" t="e">
        <f t="shared" si="7"/>
        <v>#REF!</v>
      </c>
    </row>
    <row r="104" spans="1:6" ht="12.75" customHeight="1" x14ac:dyDescent="0.2">
      <c r="A104" s="116" t="s">
        <v>84</v>
      </c>
      <c r="B104" s="7">
        <v>97</v>
      </c>
      <c r="C104" s="8" t="e">
        <f t="shared" si="6"/>
        <v>#REF!</v>
      </c>
      <c r="D104" s="8" t="e">
        <f t="shared" si="4"/>
        <v>#REF!</v>
      </c>
      <c r="E104" s="8" t="e">
        <f t="shared" si="5"/>
        <v>#REF!</v>
      </c>
      <c r="F104" s="9" t="e">
        <f t="shared" si="7"/>
        <v>#REF!</v>
      </c>
    </row>
    <row r="105" spans="1:6" x14ac:dyDescent="0.2">
      <c r="A105" s="117"/>
      <c r="B105" s="10">
        <v>98</v>
      </c>
      <c r="C105" s="11" t="e">
        <f t="shared" si="6"/>
        <v>#REF!</v>
      </c>
      <c r="D105" s="11" t="e">
        <f t="shared" si="4"/>
        <v>#REF!</v>
      </c>
      <c r="E105" s="11" t="e">
        <f t="shared" si="5"/>
        <v>#REF!</v>
      </c>
      <c r="F105" s="12" t="e">
        <f t="shared" si="7"/>
        <v>#REF!</v>
      </c>
    </row>
    <row r="106" spans="1:6" x14ac:dyDescent="0.2">
      <c r="A106" s="117"/>
      <c r="B106" s="10">
        <v>99</v>
      </c>
      <c r="C106" s="11" t="e">
        <f t="shared" si="6"/>
        <v>#REF!</v>
      </c>
      <c r="D106" s="11" t="e">
        <f t="shared" si="4"/>
        <v>#REF!</v>
      </c>
      <c r="E106" s="11" t="e">
        <f t="shared" si="5"/>
        <v>#REF!</v>
      </c>
      <c r="F106" s="12" t="e">
        <f t="shared" si="7"/>
        <v>#REF!</v>
      </c>
    </row>
    <row r="107" spans="1:6" x14ac:dyDescent="0.2">
      <c r="A107" s="117"/>
      <c r="B107" s="10">
        <v>100</v>
      </c>
      <c r="C107" s="11" t="e">
        <f t="shared" si="6"/>
        <v>#REF!</v>
      </c>
      <c r="D107" s="11" t="e">
        <f t="shared" si="4"/>
        <v>#REF!</v>
      </c>
      <c r="E107" s="11" t="e">
        <f t="shared" si="5"/>
        <v>#REF!</v>
      </c>
      <c r="F107" s="12" t="e">
        <f t="shared" si="7"/>
        <v>#REF!</v>
      </c>
    </row>
    <row r="108" spans="1:6" x14ac:dyDescent="0.2">
      <c r="A108" s="117"/>
      <c r="B108" s="10">
        <v>101</v>
      </c>
      <c r="C108" s="11" t="e">
        <f t="shared" si="6"/>
        <v>#REF!</v>
      </c>
      <c r="D108" s="11" t="e">
        <f t="shared" si="4"/>
        <v>#REF!</v>
      </c>
      <c r="E108" s="11" t="e">
        <f t="shared" si="5"/>
        <v>#REF!</v>
      </c>
      <c r="F108" s="12" t="e">
        <f t="shared" si="7"/>
        <v>#REF!</v>
      </c>
    </row>
    <row r="109" spans="1:6" x14ac:dyDescent="0.2">
      <c r="A109" s="117"/>
      <c r="B109" s="10">
        <v>102</v>
      </c>
      <c r="C109" s="11" t="e">
        <f t="shared" si="6"/>
        <v>#REF!</v>
      </c>
      <c r="D109" s="11" t="e">
        <f t="shared" si="4"/>
        <v>#REF!</v>
      </c>
      <c r="E109" s="11" t="e">
        <f t="shared" si="5"/>
        <v>#REF!</v>
      </c>
      <c r="F109" s="12" t="e">
        <f t="shared" si="7"/>
        <v>#REF!</v>
      </c>
    </row>
    <row r="110" spans="1:6" x14ac:dyDescent="0.2">
      <c r="A110" s="117"/>
      <c r="B110" s="10">
        <v>103</v>
      </c>
      <c r="C110" s="11" t="e">
        <f t="shared" si="6"/>
        <v>#REF!</v>
      </c>
      <c r="D110" s="11" t="e">
        <f t="shared" si="4"/>
        <v>#REF!</v>
      </c>
      <c r="E110" s="11" t="e">
        <f t="shared" si="5"/>
        <v>#REF!</v>
      </c>
      <c r="F110" s="12" t="e">
        <f t="shared" si="7"/>
        <v>#REF!</v>
      </c>
    </row>
    <row r="111" spans="1:6" x14ac:dyDescent="0.2">
      <c r="A111" s="117"/>
      <c r="B111" s="10">
        <v>104</v>
      </c>
      <c r="C111" s="11" t="e">
        <f t="shared" si="6"/>
        <v>#REF!</v>
      </c>
      <c r="D111" s="11" t="e">
        <f t="shared" si="4"/>
        <v>#REF!</v>
      </c>
      <c r="E111" s="11" t="e">
        <f t="shared" si="5"/>
        <v>#REF!</v>
      </c>
      <c r="F111" s="12" t="e">
        <f t="shared" si="7"/>
        <v>#REF!</v>
      </c>
    </row>
    <row r="112" spans="1:6" x14ac:dyDescent="0.2">
      <c r="A112" s="117"/>
      <c r="B112" s="10">
        <v>105</v>
      </c>
      <c r="C112" s="11" t="e">
        <f t="shared" si="6"/>
        <v>#REF!</v>
      </c>
      <c r="D112" s="11" t="e">
        <f t="shared" si="4"/>
        <v>#REF!</v>
      </c>
      <c r="E112" s="11" t="e">
        <f t="shared" si="5"/>
        <v>#REF!</v>
      </c>
      <c r="F112" s="12" t="e">
        <f t="shared" si="7"/>
        <v>#REF!</v>
      </c>
    </row>
    <row r="113" spans="1:6" x14ac:dyDescent="0.2">
      <c r="A113" s="117"/>
      <c r="B113" s="10">
        <v>106</v>
      </c>
      <c r="C113" s="11" t="e">
        <f t="shared" si="6"/>
        <v>#REF!</v>
      </c>
      <c r="D113" s="11" t="e">
        <f t="shared" si="4"/>
        <v>#REF!</v>
      </c>
      <c r="E113" s="11" t="e">
        <f t="shared" si="5"/>
        <v>#REF!</v>
      </c>
      <c r="F113" s="12" t="e">
        <f t="shared" si="7"/>
        <v>#REF!</v>
      </c>
    </row>
    <row r="114" spans="1:6" x14ac:dyDescent="0.2">
      <c r="A114" s="117"/>
      <c r="B114" s="10">
        <v>107</v>
      </c>
      <c r="C114" s="11" t="e">
        <f t="shared" si="6"/>
        <v>#REF!</v>
      </c>
      <c r="D114" s="11" t="e">
        <f t="shared" si="4"/>
        <v>#REF!</v>
      </c>
      <c r="E114" s="11" t="e">
        <f t="shared" si="5"/>
        <v>#REF!</v>
      </c>
      <c r="F114" s="12" t="e">
        <f t="shared" si="7"/>
        <v>#REF!</v>
      </c>
    </row>
    <row r="115" spans="1:6" x14ac:dyDescent="0.2">
      <c r="A115" s="118"/>
      <c r="B115" s="13">
        <v>108</v>
      </c>
      <c r="C115" s="14" t="e">
        <f t="shared" si="6"/>
        <v>#REF!</v>
      </c>
      <c r="D115" s="14" t="e">
        <f t="shared" si="4"/>
        <v>#REF!</v>
      </c>
      <c r="E115" s="14" t="e">
        <f t="shared" si="5"/>
        <v>#REF!</v>
      </c>
      <c r="F115" s="15" t="e">
        <f t="shared" si="7"/>
        <v>#REF!</v>
      </c>
    </row>
    <row r="116" spans="1:6" ht="12.75" customHeight="1" x14ac:dyDescent="0.2">
      <c r="A116" s="116" t="s">
        <v>85</v>
      </c>
      <c r="B116" s="7">
        <v>109</v>
      </c>
      <c r="C116" s="8" t="e">
        <f t="shared" si="6"/>
        <v>#REF!</v>
      </c>
      <c r="D116" s="8" t="e">
        <f t="shared" si="4"/>
        <v>#REF!</v>
      </c>
      <c r="E116" s="8" t="e">
        <f t="shared" si="5"/>
        <v>#REF!</v>
      </c>
      <c r="F116" s="9" t="e">
        <f t="shared" si="7"/>
        <v>#REF!</v>
      </c>
    </row>
    <row r="117" spans="1:6" x14ac:dyDescent="0.2">
      <c r="A117" s="117"/>
      <c r="B117" s="10">
        <v>110</v>
      </c>
      <c r="C117" s="11" t="e">
        <f t="shared" si="6"/>
        <v>#REF!</v>
      </c>
      <c r="D117" s="11" t="e">
        <f t="shared" si="4"/>
        <v>#REF!</v>
      </c>
      <c r="E117" s="11" t="e">
        <f t="shared" si="5"/>
        <v>#REF!</v>
      </c>
      <c r="F117" s="12" t="e">
        <f t="shared" si="7"/>
        <v>#REF!</v>
      </c>
    </row>
    <row r="118" spans="1:6" x14ac:dyDescent="0.2">
      <c r="A118" s="117"/>
      <c r="B118" s="10">
        <v>111</v>
      </c>
      <c r="C118" s="11" t="e">
        <f t="shared" si="6"/>
        <v>#REF!</v>
      </c>
      <c r="D118" s="11" t="e">
        <f t="shared" si="4"/>
        <v>#REF!</v>
      </c>
      <c r="E118" s="11" t="e">
        <f t="shared" si="5"/>
        <v>#REF!</v>
      </c>
      <c r="F118" s="12" t="e">
        <f t="shared" si="7"/>
        <v>#REF!</v>
      </c>
    </row>
    <row r="119" spans="1:6" x14ac:dyDescent="0.2">
      <c r="A119" s="117"/>
      <c r="B119" s="10">
        <v>112</v>
      </c>
      <c r="C119" s="11" t="e">
        <f t="shared" si="6"/>
        <v>#REF!</v>
      </c>
      <c r="D119" s="11" t="e">
        <f t="shared" si="4"/>
        <v>#REF!</v>
      </c>
      <c r="E119" s="11" t="e">
        <f t="shared" si="5"/>
        <v>#REF!</v>
      </c>
      <c r="F119" s="12" t="e">
        <f t="shared" si="7"/>
        <v>#REF!</v>
      </c>
    </row>
    <row r="120" spans="1:6" x14ac:dyDescent="0.2">
      <c r="A120" s="117"/>
      <c r="B120" s="10">
        <v>113</v>
      </c>
      <c r="C120" s="11" t="e">
        <f t="shared" si="6"/>
        <v>#REF!</v>
      </c>
      <c r="D120" s="11" t="e">
        <f t="shared" si="4"/>
        <v>#REF!</v>
      </c>
      <c r="E120" s="11" t="e">
        <f t="shared" si="5"/>
        <v>#REF!</v>
      </c>
      <c r="F120" s="12" t="e">
        <f t="shared" si="7"/>
        <v>#REF!</v>
      </c>
    </row>
    <row r="121" spans="1:6" x14ac:dyDescent="0.2">
      <c r="A121" s="117"/>
      <c r="B121" s="10">
        <v>114</v>
      </c>
      <c r="C121" s="11" t="e">
        <f t="shared" si="6"/>
        <v>#REF!</v>
      </c>
      <c r="D121" s="11" t="e">
        <f t="shared" si="4"/>
        <v>#REF!</v>
      </c>
      <c r="E121" s="11" t="e">
        <f t="shared" si="5"/>
        <v>#REF!</v>
      </c>
      <c r="F121" s="12" t="e">
        <f t="shared" si="7"/>
        <v>#REF!</v>
      </c>
    </row>
    <row r="122" spans="1:6" x14ac:dyDescent="0.2">
      <c r="A122" s="117"/>
      <c r="B122" s="10">
        <v>115</v>
      </c>
      <c r="C122" s="11" t="e">
        <f t="shared" si="6"/>
        <v>#REF!</v>
      </c>
      <c r="D122" s="11" t="e">
        <f t="shared" si="4"/>
        <v>#REF!</v>
      </c>
      <c r="E122" s="11" t="e">
        <f t="shared" si="5"/>
        <v>#REF!</v>
      </c>
      <c r="F122" s="12" t="e">
        <f t="shared" si="7"/>
        <v>#REF!</v>
      </c>
    </row>
    <row r="123" spans="1:6" x14ac:dyDescent="0.2">
      <c r="A123" s="117"/>
      <c r="B123" s="10">
        <v>116</v>
      </c>
      <c r="C123" s="11" t="e">
        <f t="shared" si="6"/>
        <v>#REF!</v>
      </c>
      <c r="D123" s="11" t="e">
        <f t="shared" si="4"/>
        <v>#REF!</v>
      </c>
      <c r="E123" s="11" t="e">
        <f t="shared" si="5"/>
        <v>#REF!</v>
      </c>
      <c r="F123" s="12" t="e">
        <f t="shared" si="7"/>
        <v>#REF!</v>
      </c>
    </row>
    <row r="124" spans="1:6" x14ac:dyDescent="0.2">
      <c r="A124" s="117"/>
      <c r="B124" s="10">
        <v>117</v>
      </c>
      <c r="C124" s="11" t="e">
        <f t="shared" si="6"/>
        <v>#REF!</v>
      </c>
      <c r="D124" s="11" t="e">
        <f t="shared" si="4"/>
        <v>#REF!</v>
      </c>
      <c r="E124" s="11" t="e">
        <f t="shared" si="5"/>
        <v>#REF!</v>
      </c>
      <c r="F124" s="12" t="e">
        <f t="shared" si="7"/>
        <v>#REF!</v>
      </c>
    </row>
    <row r="125" spans="1:6" x14ac:dyDescent="0.2">
      <c r="A125" s="117"/>
      <c r="B125" s="10">
        <v>118</v>
      </c>
      <c r="C125" s="11" t="e">
        <f t="shared" si="6"/>
        <v>#REF!</v>
      </c>
      <c r="D125" s="11" t="e">
        <f t="shared" si="4"/>
        <v>#REF!</v>
      </c>
      <c r="E125" s="11" t="e">
        <f t="shared" si="5"/>
        <v>#REF!</v>
      </c>
      <c r="F125" s="12" t="e">
        <f t="shared" si="7"/>
        <v>#REF!</v>
      </c>
    </row>
    <row r="126" spans="1:6" x14ac:dyDescent="0.2">
      <c r="A126" s="117"/>
      <c r="B126" s="10">
        <v>119</v>
      </c>
      <c r="C126" s="11" t="e">
        <f t="shared" si="6"/>
        <v>#REF!</v>
      </c>
      <c r="D126" s="11" t="e">
        <f t="shared" si="4"/>
        <v>#REF!</v>
      </c>
      <c r="E126" s="11" t="e">
        <f t="shared" si="5"/>
        <v>#REF!</v>
      </c>
      <c r="F126" s="12" t="e">
        <f t="shared" si="7"/>
        <v>#REF!</v>
      </c>
    </row>
    <row r="127" spans="1:6" x14ac:dyDescent="0.2">
      <c r="A127" s="118"/>
      <c r="B127" s="13">
        <v>120</v>
      </c>
      <c r="C127" s="14" t="e">
        <f t="shared" si="6"/>
        <v>#REF!</v>
      </c>
      <c r="D127" s="14" t="e">
        <f t="shared" si="4"/>
        <v>#REF!</v>
      </c>
      <c r="E127" s="14" t="e">
        <f t="shared" si="5"/>
        <v>#REF!</v>
      </c>
      <c r="F127" s="15" t="e">
        <f t="shared" si="7"/>
        <v>#REF!</v>
      </c>
    </row>
    <row r="128" spans="1:6" ht="12.75" customHeight="1" x14ac:dyDescent="0.2">
      <c r="A128" s="116" t="s">
        <v>86</v>
      </c>
      <c r="B128" s="7">
        <v>121</v>
      </c>
      <c r="C128" s="8" t="e">
        <f t="shared" si="6"/>
        <v>#REF!</v>
      </c>
      <c r="D128" s="8" t="e">
        <f t="shared" si="4"/>
        <v>#REF!</v>
      </c>
      <c r="E128" s="8" t="e">
        <f t="shared" si="5"/>
        <v>#REF!</v>
      </c>
      <c r="F128" s="9" t="e">
        <f t="shared" si="7"/>
        <v>#REF!</v>
      </c>
    </row>
    <row r="129" spans="1:6" x14ac:dyDescent="0.2">
      <c r="A129" s="117"/>
      <c r="B129" s="10">
        <v>122</v>
      </c>
      <c r="C129" s="11" t="e">
        <f t="shared" si="6"/>
        <v>#REF!</v>
      </c>
      <c r="D129" s="11" t="e">
        <f t="shared" si="4"/>
        <v>#REF!</v>
      </c>
      <c r="E129" s="11" t="e">
        <f t="shared" si="5"/>
        <v>#REF!</v>
      </c>
      <c r="F129" s="12" t="e">
        <f t="shared" si="7"/>
        <v>#REF!</v>
      </c>
    </row>
    <row r="130" spans="1:6" x14ac:dyDescent="0.2">
      <c r="A130" s="117"/>
      <c r="B130" s="10">
        <v>123</v>
      </c>
      <c r="C130" s="11" t="e">
        <f t="shared" si="6"/>
        <v>#REF!</v>
      </c>
      <c r="D130" s="11" t="e">
        <f t="shared" si="4"/>
        <v>#REF!</v>
      </c>
      <c r="E130" s="11" t="e">
        <f t="shared" si="5"/>
        <v>#REF!</v>
      </c>
      <c r="F130" s="12" t="e">
        <f t="shared" si="7"/>
        <v>#REF!</v>
      </c>
    </row>
    <row r="131" spans="1:6" x14ac:dyDescent="0.2">
      <c r="A131" s="117"/>
      <c r="B131" s="10">
        <v>124</v>
      </c>
      <c r="C131" s="11" t="e">
        <f t="shared" si="6"/>
        <v>#REF!</v>
      </c>
      <c r="D131" s="11" t="e">
        <f t="shared" si="4"/>
        <v>#REF!</v>
      </c>
      <c r="E131" s="11" t="e">
        <f t="shared" si="5"/>
        <v>#REF!</v>
      </c>
      <c r="F131" s="12" t="e">
        <f t="shared" si="7"/>
        <v>#REF!</v>
      </c>
    </row>
    <row r="132" spans="1:6" x14ac:dyDescent="0.2">
      <c r="A132" s="117"/>
      <c r="B132" s="10">
        <v>125</v>
      </c>
      <c r="C132" s="11" t="e">
        <f t="shared" si="6"/>
        <v>#REF!</v>
      </c>
      <c r="D132" s="11" t="e">
        <f t="shared" si="4"/>
        <v>#REF!</v>
      </c>
      <c r="E132" s="11" t="e">
        <f t="shared" si="5"/>
        <v>#REF!</v>
      </c>
      <c r="F132" s="12" t="e">
        <f t="shared" si="7"/>
        <v>#REF!</v>
      </c>
    </row>
    <row r="133" spans="1:6" x14ac:dyDescent="0.2">
      <c r="A133" s="117"/>
      <c r="B133" s="10">
        <v>126</v>
      </c>
      <c r="C133" s="11" t="e">
        <f t="shared" si="6"/>
        <v>#REF!</v>
      </c>
      <c r="D133" s="11" t="e">
        <f t="shared" si="4"/>
        <v>#REF!</v>
      </c>
      <c r="E133" s="11" t="e">
        <f t="shared" si="5"/>
        <v>#REF!</v>
      </c>
      <c r="F133" s="12" t="e">
        <f t="shared" si="7"/>
        <v>#REF!</v>
      </c>
    </row>
    <row r="134" spans="1:6" x14ac:dyDescent="0.2">
      <c r="A134" s="117"/>
      <c r="B134" s="10">
        <v>127</v>
      </c>
      <c r="C134" s="11" t="e">
        <f t="shared" si="6"/>
        <v>#REF!</v>
      </c>
      <c r="D134" s="11" t="e">
        <f t="shared" si="4"/>
        <v>#REF!</v>
      </c>
      <c r="E134" s="11" t="e">
        <f t="shared" si="5"/>
        <v>#REF!</v>
      </c>
      <c r="F134" s="12" t="e">
        <f t="shared" si="7"/>
        <v>#REF!</v>
      </c>
    </row>
    <row r="135" spans="1:6" x14ac:dyDescent="0.2">
      <c r="A135" s="117"/>
      <c r="B135" s="10">
        <v>128</v>
      </c>
      <c r="C135" s="11" t="e">
        <f t="shared" si="6"/>
        <v>#REF!</v>
      </c>
      <c r="D135" s="11" t="e">
        <f t="shared" si="4"/>
        <v>#REF!</v>
      </c>
      <c r="E135" s="11" t="e">
        <f t="shared" si="5"/>
        <v>#REF!</v>
      </c>
      <c r="F135" s="12" t="e">
        <f t="shared" si="7"/>
        <v>#REF!</v>
      </c>
    </row>
    <row r="136" spans="1:6" x14ac:dyDescent="0.2">
      <c r="A136" s="117"/>
      <c r="B136" s="10">
        <v>129</v>
      </c>
      <c r="C136" s="11" t="e">
        <f t="shared" si="6"/>
        <v>#REF!</v>
      </c>
      <c r="D136" s="11" t="e">
        <f t="shared" ref="D136:D199" si="8">PPMT($C$2/12,1,($C$3*12)+1-B136,C136,0)*-1</f>
        <v>#REF!</v>
      </c>
      <c r="E136" s="11" t="e">
        <f t="shared" ref="E136:E199" si="9">IPMT($C$2/12,1,($C$3*12)+1-B136,C136,0)*-1</f>
        <v>#REF!</v>
      </c>
      <c r="F136" s="12" t="e">
        <f t="shared" si="7"/>
        <v>#REF!</v>
      </c>
    </row>
    <row r="137" spans="1:6" x14ac:dyDescent="0.2">
      <c r="A137" s="117"/>
      <c r="B137" s="10">
        <v>130</v>
      </c>
      <c r="C137" s="11" t="e">
        <f t="shared" ref="C137:C200" si="10">C136-D136</f>
        <v>#REF!</v>
      </c>
      <c r="D137" s="11" t="e">
        <f t="shared" si="8"/>
        <v>#REF!</v>
      </c>
      <c r="E137" s="11" t="e">
        <f t="shared" si="9"/>
        <v>#REF!</v>
      </c>
      <c r="F137" s="12" t="e">
        <f t="shared" ref="F137:F200" si="11">SUM(D137:E137)</f>
        <v>#REF!</v>
      </c>
    </row>
    <row r="138" spans="1:6" x14ac:dyDescent="0.2">
      <c r="A138" s="117"/>
      <c r="B138" s="10">
        <v>131</v>
      </c>
      <c r="C138" s="11" t="e">
        <f t="shared" si="10"/>
        <v>#REF!</v>
      </c>
      <c r="D138" s="11" t="e">
        <f t="shared" si="8"/>
        <v>#REF!</v>
      </c>
      <c r="E138" s="11" t="e">
        <f t="shared" si="9"/>
        <v>#REF!</v>
      </c>
      <c r="F138" s="12" t="e">
        <f t="shared" si="11"/>
        <v>#REF!</v>
      </c>
    </row>
    <row r="139" spans="1:6" x14ac:dyDescent="0.2">
      <c r="A139" s="118"/>
      <c r="B139" s="13">
        <v>132</v>
      </c>
      <c r="C139" s="14" t="e">
        <f t="shared" si="10"/>
        <v>#REF!</v>
      </c>
      <c r="D139" s="14" t="e">
        <f t="shared" si="8"/>
        <v>#REF!</v>
      </c>
      <c r="E139" s="14" t="e">
        <f t="shared" si="9"/>
        <v>#REF!</v>
      </c>
      <c r="F139" s="15" t="e">
        <f t="shared" si="11"/>
        <v>#REF!</v>
      </c>
    </row>
    <row r="140" spans="1:6" ht="12.75" customHeight="1" x14ac:dyDescent="0.2">
      <c r="A140" s="116" t="s">
        <v>87</v>
      </c>
      <c r="B140" s="7">
        <v>133</v>
      </c>
      <c r="C140" s="8" t="e">
        <f t="shared" si="10"/>
        <v>#REF!</v>
      </c>
      <c r="D140" s="8" t="e">
        <f t="shared" si="8"/>
        <v>#REF!</v>
      </c>
      <c r="E140" s="8" t="e">
        <f t="shared" si="9"/>
        <v>#REF!</v>
      </c>
      <c r="F140" s="9" t="e">
        <f t="shared" si="11"/>
        <v>#REF!</v>
      </c>
    </row>
    <row r="141" spans="1:6" x14ac:dyDescent="0.2">
      <c r="A141" s="117"/>
      <c r="B141" s="10">
        <v>134</v>
      </c>
      <c r="C141" s="11" t="e">
        <f t="shared" si="10"/>
        <v>#REF!</v>
      </c>
      <c r="D141" s="11" t="e">
        <f t="shared" si="8"/>
        <v>#REF!</v>
      </c>
      <c r="E141" s="11" t="e">
        <f t="shared" si="9"/>
        <v>#REF!</v>
      </c>
      <c r="F141" s="12" t="e">
        <f t="shared" si="11"/>
        <v>#REF!</v>
      </c>
    </row>
    <row r="142" spans="1:6" x14ac:dyDescent="0.2">
      <c r="A142" s="117"/>
      <c r="B142" s="10">
        <v>135</v>
      </c>
      <c r="C142" s="11" t="e">
        <f t="shared" si="10"/>
        <v>#REF!</v>
      </c>
      <c r="D142" s="11" t="e">
        <f t="shared" si="8"/>
        <v>#REF!</v>
      </c>
      <c r="E142" s="11" t="e">
        <f t="shared" si="9"/>
        <v>#REF!</v>
      </c>
      <c r="F142" s="12" t="e">
        <f t="shared" si="11"/>
        <v>#REF!</v>
      </c>
    </row>
    <row r="143" spans="1:6" x14ac:dyDescent="0.2">
      <c r="A143" s="117"/>
      <c r="B143" s="10">
        <v>136</v>
      </c>
      <c r="C143" s="11" t="e">
        <f t="shared" si="10"/>
        <v>#REF!</v>
      </c>
      <c r="D143" s="11" t="e">
        <f t="shared" si="8"/>
        <v>#REF!</v>
      </c>
      <c r="E143" s="11" t="e">
        <f t="shared" si="9"/>
        <v>#REF!</v>
      </c>
      <c r="F143" s="12" t="e">
        <f t="shared" si="11"/>
        <v>#REF!</v>
      </c>
    </row>
    <row r="144" spans="1:6" x14ac:dyDescent="0.2">
      <c r="A144" s="117"/>
      <c r="B144" s="10">
        <v>137</v>
      </c>
      <c r="C144" s="11" t="e">
        <f t="shared" si="10"/>
        <v>#REF!</v>
      </c>
      <c r="D144" s="11" t="e">
        <f t="shared" si="8"/>
        <v>#REF!</v>
      </c>
      <c r="E144" s="11" t="e">
        <f t="shared" si="9"/>
        <v>#REF!</v>
      </c>
      <c r="F144" s="12" t="e">
        <f t="shared" si="11"/>
        <v>#REF!</v>
      </c>
    </row>
    <row r="145" spans="1:6" x14ac:dyDescent="0.2">
      <c r="A145" s="117"/>
      <c r="B145" s="10">
        <v>138</v>
      </c>
      <c r="C145" s="11" t="e">
        <f t="shared" si="10"/>
        <v>#REF!</v>
      </c>
      <c r="D145" s="11" t="e">
        <f t="shared" si="8"/>
        <v>#REF!</v>
      </c>
      <c r="E145" s="11" t="e">
        <f t="shared" si="9"/>
        <v>#REF!</v>
      </c>
      <c r="F145" s="12" t="e">
        <f t="shared" si="11"/>
        <v>#REF!</v>
      </c>
    </row>
    <row r="146" spans="1:6" x14ac:dyDescent="0.2">
      <c r="A146" s="117"/>
      <c r="B146" s="10">
        <v>139</v>
      </c>
      <c r="C146" s="11" t="e">
        <f t="shared" si="10"/>
        <v>#REF!</v>
      </c>
      <c r="D146" s="11" t="e">
        <f t="shared" si="8"/>
        <v>#REF!</v>
      </c>
      <c r="E146" s="11" t="e">
        <f t="shared" si="9"/>
        <v>#REF!</v>
      </c>
      <c r="F146" s="12" t="e">
        <f t="shared" si="11"/>
        <v>#REF!</v>
      </c>
    </row>
    <row r="147" spans="1:6" x14ac:dyDescent="0.2">
      <c r="A147" s="117"/>
      <c r="B147" s="10">
        <v>140</v>
      </c>
      <c r="C147" s="11" t="e">
        <f t="shared" si="10"/>
        <v>#REF!</v>
      </c>
      <c r="D147" s="11" t="e">
        <f t="shared" si="8"/>
        <v>#REF!</v>
      </c>
      <c r="E147" s="11" t="e">
        <f t="shared" si="9"/>
        <v>#REF!</v>
      </c>
      <c r="F147" s="12" t="e">
        <f t="shared" si="11"/>
        <v>#REF!</v>
      </c>
    </row>
    <row r="148" spans="1:6" x14ac:dyDescent="0.2">
      <c r="A148" s="117"/>
      <c r="B148" s="10">
        <v>141</v>
      </c>
      <c r="C148" s="11" t="e">
        <f t="shared" si="10"/>
        <v>#REF!</v>
      </c>
      <c r="D148" s="11" t="e">
        <f t="shared" si="8"/>
        <v>#REF!</v>
      </c>
      <c r="E148" s="11" t="e">
        <f t="shared" si="9"/>
        <v>#REF!</v>
      </c>
      <c r="F148" s="12" t="e">
        <f t="shared" si="11"/>
        <v>#REF!</v>
      </c>
    </row>
    <row r="149" spans="1:6" x14ac:dyDescent="0.2">
      <c r="A149" s="117"/>
      <c r="B149" s="10">
        <v>142</v>
      </c>
      <c r="C149" s="11" t="e">
        <f t="shared" si="10"/>
        <v>#REF!</v>
      </c>
      <c r="D149" s="11" t="e">
        <f t="shared" si="8"/>
        <v>#REF!</v>
      </c>
      <c r="E149" s="11" t="e">
        <f t="shared" si="9"/>
        <v>#REF!</v>
      </c>
      <c r="F149" s="12" t="e">
        <f t="shared" si="11"/>
        <v>#REF!</v>
      </c>
    </row>
    <row r="150" spans="1:6" x14ac:dyDescent="0.2">
      <c r="A150" s="117"/>
      <c r="B150" s="10">
        <v>143</v>
      </c>
      <c r="C150" s="11" t="e">
        <f t="shared" si="10"/>
        <v>#REF!</v>
      </c>
      <c r="D150" s="11" t="e">
        <f t="shared" si="8"/>
        <v>#REF!</v>
      </c>
      <c r="E150" s="11" t="e">
        <f t="shared" si="9"/>
        <v>#REF!</v>
      </c>
      <c r="F150" s="12" t="e">
        <f t="shared" si="11"/>
        <v>#REF!</v>
      </c>
    </row>
    <row r="151" spans="1:6" x14ac:dyDescent="0.2">
      <c r="A151" s="118"/>
      <c r="B151" s="13">
        <v>144</v>
      </c>
      <c r="C151" s="14" t="e">
        <f t="shared" si="10"/>
        <v>#REF!</v>
      </c>
      <c r="D151" s="14" t="e">
        <f t="shared" si="8"/>
        <v>#REF!</v>
      </c>
      <c r="E151" s="14" t="e">
        <f t="shared" si="9"/>
        <v>#REF!</v>
      </c>
      <c r="F151" s="15" t="e">
        <f t="shared" si="11"/>
        <v>#REF!</v>
      </c>
    </row>
    <row r="152" spans="1:6" ht="12.75" customHeight="1" x14ac:dyDescent="0.2">
      <c r="A152" s="116" t="s">
        <v>88</v>
      </c>
      <c r="B152" s="7">
        <v>145</v>
      </c>
      <c r="C152" s="8" t="e">
        <f t="shared" si="10"/>
        <v>#REF!</v>
      </c>
      <c r="D152" s="8" t="e">
        <f t="shared" si="8"/>
        <v>#REF!</v>
      </c>
      <c r="E152" s="8" t="e">
        <f t="shared" si="9"/>
        <v>#REF!</v>
      </c>
      <c r="F152" s="9" t="e">
        <f t="shared" si="11"/>
        <v>#REF!</v>
      </c>
    </row>
    <row r="153" spans="1:6" x14ac:dyDescent="0.2">
      <c r="A153" s="117"/>
      <c r="B153" s="10">
        <v>146</v>
      </c>
      <c r="C153" s="11" t="e">
        <f t="shared" si="10"/>
        <v>#REF!</v>
      </c>
      <c r="D153" s="11" t="e">
        <f t="shared" si="8"/>
        <v>#REF!</v>
      </c>
      <c r="E153" s="11" t="e">
        <f t="shared" si="9"/>
        <v>#REF!</v>
      </c>
      <c r="F153" s="12" t="e">
        <f t="shared" si="11"/>
        <v>#REF!</v>
      </c>
    </row>
    <row r="154" spans="1:6" x14ac:dyDescent="0.2">
      <c r="A154" s="117"/>
      <c r="B154" s="10">
        <v>147</v>
      </c>
      <c r="C154" s="11" t="e">
        <f t="shared" si="10"/>
        <v>#REF!</v>
      </c>
      <c r="D154" s="11" t="e">
        <f t="shared" si="8"/>
        <v>#REF!</v>
      </c>
      <c r="E154" s="11" t="e">
        <f t="shared" si="9"/>
        <v>#REF!</v>
      </c>
      <c r="F154" s="12" t="e">
        <f t="shared" si="11"/>
        <v>#REF!</v>
      </c>
    </row>
    <row r="155" spans="1:6" x14ac:dyDescent="0.2">
      <c r="A155" s="117"/>
      <c r="B155" s="10">
        <v>148</v>
      </c>
      <c r="C155" s="11" t="e">
        <f t="shared" si="10"/>
        <v>#REF!</v>
      </c>
      <c r="D155" s="11" t="e">
        <f t="shared" si="8"/>
        <v>#REF!</v>
      </c>
      <c r="E155" s="11" t="e">
        <f t="shared" si="9"/>
        <v>#REF!</v>
      </c>
      <c r="F155" s="12" t="e">
        <f t="shared" si="11"/>
        <v>#REF!</v>
      </c>
    </row>
    <row r="156" spans="1:6" x14ac:dyDescent="0.2">
      <c r="A156" s="117"/>
      <c r="B156" s="10">
        <v>149</v>
      </c>
      <c r="C156" s="11" t="e">
        <f t="shared" si="10"/>
        <v>#REF!</v>
      </c>
      <c r="D156" s="11" t="e">
        <f t="shared" si="8"/>
        <v>#REF!</v>
      </c>
      <c r="E156" s="11" t="e">
        <f t="shared" si="9"/>
        <v>#REF!</v>
      </c>
      <c r="F156" s="12" t="e">
        <f t="shared" si="11"/>
        <v>#REF!</v>
      </c>
    </row>
    <row r="157" spans="1:6" x14ac:dyDescent="0.2">
      <c r="A157" s="117"/>
      <c r="B157" s="10">
        <v>150</v>
      </c>
      <c r="C157" s="11" t="e">
        <f t="shared" si="10"/>
        <v>#REF!</v>
      </c>
      <c r="D157" s="11" t="e">
        <f t="shared" si="8"/>
        <v>#REF!</v>
      </c>
      <c r="E157" s="11" t="e">
        <f t="shared" si="9"/>
        <v>#REF!</v>
      </c>
      <c r="F157" s="12" t="e">
        <f t="shared" si="11"/>
        <v>#REF!</v>
      </c>
    </row>
    <row r="158" spans="1:6" x14ac:dyDescent="0.2">
      <c r="A158" s="117"/>
      <c r="B158" s="10">
        <v>151</v>
      </c>
      <c r="C158" s="11" t="e">
        <f t="shared" si="10"/>
        <v>#REF!</v>
      </c>
      <c r="D158" s="11" t="e">
        <f t="shared" si="8"/>
        <v>#REF!</v>
      </c>
      <c r="E158" s="11" t="e">
        <f t="shared" si="9"/>
        <v>#REF!</v>
      </c>
      <c r="F158" s="12" t="e">
        <f t="shared" si="11"/>
        <v>#REF!</v>
      </c>
    </row>
    <row r="159" spans="1:6" x14ac:dyDescent="0.2">
      <c r="A159" s="117"/>
      <c r="B159" s="10">
        <v>152</v>
      </c>
      <c r="C159" s="11" t="e">
        <f t="shared" si="10"/>
        <v>#REF!</v>
      </c>
      <c r="D159" s="11" t="e">
        <f t="shared" si="8"/>
        <v>#REF!</v>
      </c>
      <c r="E159" s="11" t="e">
        <f t="shared" si="9"/>
        <v>#REF!</v>
      </c>
      <c r="F159" s="12" t="e">
        <f t="shared" si="11"/>
        <v>#REF!</v>
      </c>
    </row>
    <row r="160" spans="1:6" x14ac:dyDescent="0.2">
      <c r="A160" s="117"/>
      <c r="B160" s="10">
        <v>153</v>
      </c>
      <c r="C160" s="11" t="e">
        <f t="shared" si="10"/>
        <v>#REF!</v>
      </c>
      <c r="D160" s="11" t="e">
        <f t="shared" si="8"/>
        <v>#REF!</v>
      </c>
      <c r="E160" s="11" t="e">
        <f t="shared" si="9"/>
        <v>#REF!</v>
      </c>
      <c r="F160" s="12" t="e">
        <f t="shared" si="11"/>
        <v>#REF!</v>
      </c>
    </row>
    <row r="161" spans="1:6" x14ac:dyDescent="0.2">
      <c r="A161" s="117"/>
      <c r="B161" s="10">
        <v>154</v>
      </c>
      <c r="C161" s="11" t="e">
        <f t="shared" si="10"/>
        <v>#REF!</v>
      </c>
      <c r="D161" s="11" t="e">
        <f t="shared" si="8"/>
        <v>#REF!</v>
      </c>
      <c r="E161" s="11" t="e">
        <f t="shared" si="9"/>
        <v>#REF!</v>
      </c>
      <c r="F161" s="12" t="e">
        <f t="shared" si="11"/>
        <v>#REF!</v>
      </c>
    </row>
    <row r="162" spans="1:6" x14ac:dyDescent="0.2">
      <c r="A162" s="117"/>
      <c r="B162" s="10">
        <v>155</v>
      </c>
      <c r="C162" s="11" t="e">
        <f t="shared" si="10"/>
        <v>#REF!</v>
      </c>
      <c r="D162" s="11" t="e">
        <f t="shared" si="8"/>
        <v>#REF!</v>
      </c>
      <c r="E162" s="11" t="e">
        <f t="shared" si="9"/>
        <v>#REF!</v>
      </c>
      <c r="F162" s="12" t="e">
        <f t="shared" si="11"/>
        <v>#REF!</v>
      </c>
    </row>
    <row r="163" spans="1:6" x14ac:dyDescent="0.2">
      <c r="A163" s="118"/>
      <c r="B163" s="13">
        <v>156</v>
      </c>
      <c r="C163" s="14" t="e">
        <f t="shared" si="10"/>
        <v>#REF!</v>
      </c>
      <c r="D163" s="14" t="e">
        <f t="shared" si="8"/>
        <v>#REF!</v>
      </c>
      <c r="E163" s="14" t="e">
        <f t="shared" si="9"/>
        <v>#REF!</v>
      </c>
      <c r="F163" s="15" t="e">
        <f t="shared" si="11"/>
        <v>#REF!</v>
      </c>
    </row>
    <row r="164" spans="1:6" ht="12.75" customHeight="1" x14ac:dyDescent="0.2">
      <c r="A164" s="116" t="s">
        <v>89</v>
      </c>
      <c r="B164" s="7">
        <v>157</v>
      </c>
      <c r="C164" s="8" t="e">
        <f t="shared" si="10"/>
        <v>#REF!</v>
      </c>
      <c r="D164" s="8" t="e">
        <f t="shared" si="8"/>
        <v>#REF!</v>
      </c>
      <c r="E164" s="8" t="e">
        <f t="shared" si="9"/>
        <v>#REF!</v>
      </c>
      <c r="F164" s="9" t="e">
        <f t="shared" si="11"/>
        <v>#REF!</v>
      </c>
    </row>
    <row r="165" spans="1:6" x14ac:dyDescent="0.2">
      <c r="A165" s="117"/>
      <c r="B165" s="10">
        <v>158</v>
      </c>
      <c r="C165" s="11" t="e">
        <f t="shared" si="10"/>
        <v>#REF!</v>
      </c>
      <c r="D165" s="11" t="e">
        <f t="shared" si="8"/>
        <v>#REF!</v>
      </c>
      <c r="E165" s="11" t="e">
        <f t="shared" si="9"/>
        <v>#REF!</v>
      </c>
      <c r="F165" s="12" t="e">
        <f t="shared" si="11"/>
        <v>#REF!</v>
      </c>
    </row>
    <row r="166" spans="1:6" x14ac:dyDescent="0.2">
      <c r="A166" s="117"/>
      <c r="B166" s="10">
        <v>159</v>
      </c>
      <c r="C166" s="11" t="e">
        <f t="shared" si="10"/>
        <v>#REF!</v>
      </c>
      <c r="D166" s="11" t="e">
        <f t="shared" si="8"/>
        <v>#REF!</v>
      </c>
      <c r="E166" s="11" t="e">
        <f t="shared" si="9"/>
        <v>#REF!</v>
      </c>
      <c r="F166" s="12" t="e">
        <f t="shared" si="11"/>
        <v>#REF!</v>
      </c>
    </row>
    <row r="167" spans="1:6" x14ac:dyDescent="0.2">
      <c r="A167" s="117"/>
      <c r="B167" s="10">
        <v>160</v>
      </c>
      <c r="C167" s="11" t="e">
        <f t="shared" si="10"/>
        <v>#REF!</v>
      </c>
      <c r="D167" s="11" t="e">
        <f t="shared" si="8"/>
        <v>#REF!</v>
      </c>
      <c r="E167" s="11" t="e">
        <f t="shared" si="9"/>
        <v>#REF!</v>
      </c>
      <c r="F167" s="12" t="e">
        <f t="shared" si="11"/>
        <v>#REF!</v>
      </c>
    </row>
    <row r="168" spans="1:6" x14ac:dyDescent="0.2">
      <c r="A168" s="117"/>
      <c r="B168" s="10">
        <v>161</v>
      </c>
      <c r="C168" s="11" t="e">
        <f t="shared" si="10"/>
        <v>#REF!</v>
      </c>
      <c r="D168" s="11" t="e">
        <f t="shared" si="8"/>
        <v>#REF!</v>
      </c>
      <c r="E168" s="11" t="e">
        <f t="shared" si="9"/>
        <v>#REF!</v>
      </c>
      <c r="F168" s="12" t="e">
        <f t="shared" si="11"/>
        <v>#REF!</v>
      </c>
    </row>
    <row r="169" spans="1:6" x14ac:dyDescent="0.2">
      <c r="A169" s="117"/>
      <c r="B169" s="10">
        <v>162</v>
      </c>
      <c r="C169" s="11" t="e">
        <f t="shared" si="10"/>
        <v>#REF!</v>
      </c>
      <c r="D169" s="11" t="e">
        <f t="shared" si="8"/>
        <v>#REF!</v>
      </c>
      <c r="E169" s="11" t="e">
        <f t="shared" si="9"/>
        <v>#REF!</v>
      </c>
      <c r="F169" s="12" t="e">
        <f t="shared" si="11"/>
        <v>#REF!</v>
      </c>
    </row>
    <row r="170" spans="1:6" x14ac:dyDescent="0.2">
      <c r="A170" s="117"/>
      <c r="B170" s="10">
        <v>163</v>
      </c>
      <c r="C170" s="11" t="e">
        <f t="shared" si="10"/>
        <v>#REF!</v>
      </c>
      <c r="D170" s="11" t="e">
        <f t="shared" si="8"/>
        <v>#REF!</v>
      </c>
      <c r="E170" s="11" t="e">
        <f t="shared" si="9"/>
        <v>#REF!</v>
      </c>
      <c r="F170" s="12" t="e">
        <f t="shared" si="11"/>
        <v>#REF!</v>
      </c>
    </row>
    <row r="171" spans="1:6" x14ac:dyDescent="0.2">
      <c r="A171" s="117"/>
      <c r="B171" s="10">
        <v>164</v>
      </c>
      <c r="C171" s="11" t="e">
        <f t="shared" si="10"/>
        <v>#REF!</v>
      </c>
      <c r="D171" s="11" t="e">
        <f t="shared" si="8"/>
        <v>#REF!</v>
      </c>
      <c r="E171" s="11" t="e">
        <f t="shared" si="9"/>
        <v>#REF!</v>
      </c>
      <c r="F171" s="12" t="e">
        <f t="shared" si="11"/>
        <v>#REF!</v>
      </c>
    </row>
    <row r="172" spans="1:6" x14ac:dyDescent="0.2">
      <c r="A172" s="117"/>
      <c r="B172" s="10">
        <v>165</v>
      </c>
      <c r="C172" s="11" t="e">
        <f t="shared" si="10"/>
        <v>#REF!</v>
      </c>
      <c r="D172" s="11" t="e">
        <f t="shared" si="8"/>
        <v>#REF!</v>
      </c>
      <c r="E172" s="11" t="e">
        <f t="shared" si="9"/>
        <v>#REF!</v>
      </c>
      <c r="F172" s="12" t="e">
        <f t="shared" si="11"/>
        <v>#REF!</v>
      </c>
    </row>
    <row r="173" spans="1:6" x14ac:dyDescent="0.2">
      <c r="A173" s="117"/>
      <c r="B173" s="10">
        <v>166</v>
      </c>
      <c r="C173" s="11" t="e">
        <f t="shared" si="10"/>
        <v>#REF!</v>
      </c>
      <c r="D173" s="11" t="e">
        <f t="shared" si="8"/>
        <v>#REF!</v>
      </c>
      <c r="E173" s="11" t="e">
        <f t="shared" si="9"/>
        <v>#REF!</v>
      </c>
      <c r="F173" s="12" t="e">
        <f t="shared" si="11"/>
        <v>#REF!</v>
      </c>
    </row>
    <row r="174" spans="1:6" x14ac:dyDescent="0.2">
      <c r="A174" s="117"/>
      <c r="B174" s="10">
        <v>167</v>
      </c>
      <c r="C174" s="11" t="e">
        <f t="shared" si="10"/>
        <v>#REF!</v>
      </c>
      <c r="D174" s="11" t="e">
        <f t="shared" si="8"/>
        <v>#REF!</v>
      </c>
      <c r="E174" s="11" t="e">
        <f t="shared" si="9"/>
        <v>#REF!</v>
      </c>
      <c r="F174" s="12" t="e">
        <f t="shared" si="11"/>
        <v>#REF!</v>
      </c>
    </row>
    <row r="175" spans="1:6" x14ac:dyDescent="0.2">
      <c r="A175" s="118"/>
      <c r="B175" s="13">
        <v>168</v>
      </c>
      <c r="C175" s="14" t="e">
        <f t="shared" si="10"/>
        <v>#REF!</v>
      </c>
      <c r="D175" s="14" t="e">
        <f t="shared" si="8"/>
        <v>#REF!</v>
      </c>
      <c r="E175" s="14" t="e">
        <f t="shared" si="9"/>
        <v>#REF!</v>
      </c>
      <c r="F175" s="15" t="e">
        <f t="shared" si="11"/>
        <v>#REF!</v>
      </c>
    </row>
    <row r="176" spans="1:6" ht="12.75" customHeight="1" x14ac:dyDescent="0.2">
      <c r="A176" s="116" t="s">
        <v>90</v>
      </c>
      <c r="B176" s="7">
        <v>169</v>
      </c>
      <c r="C176" s="8" t="e">
        <f t="shared" si="10"/>
        <v>#REF!</v>
      </c>
      <c r="D176" s="8" t="e">
        <f t="shared" si="8"/>
        <v>#REF!</v>
      </c>
      <c r="E176" s="8" t="e">
        <f t="shared" si="9"/>
        <v>#REF!</v>
      </c>
      <c r="F176" s="9" t="e">
        <f t="shared" si="11"/>
        <v>#REF!</v>
      </c>
    </row>
    <row r="177" spans="1:6" x14ac:dyDescent="0.2">
      <c r="A177" s="117"/>
      <c r="B177" s="10">
        <v>170</v>
      </c>
      <c r="C177" s="11" t="e">
        <f t="shared" si="10"/>
        <v>#REF!</v>
      </c>
      <c r="D177" s="11" t="e">
        <f t="shared" si="8"/>
        <v>#REF!</v>
      </c>
      <c r="E177" s="11" t="e">
        <f t="shared" si="9"/>
        <v>#REF!</v>
      </c>
      <c r="F177" s="12" t="e">
        <f t="shared" si="11"/>
        <v>#REF!</v>
      </c>
    </row>
    <row r="178" spans="1:6" x14ac:dyDescent="0.2">
      <c r="A178" s="117"/>
      <c r="B178" s="10">
        <v>171</v>
      </c>
      <c r="C178" s="11" t="e">
        <f t="shared" si="10"/>
        <v>#REF!</v>
      </c>
      <c r="D178" s="11" t="e">
        <f t="shared" si="8"/>
        <v>#REF!</v>
      </c>
      <c r="E178" s="11" t="e">
        <f t="shared" si="9"/>
        <v>#REF!</v>
      </c>
      <c r="F178" s="12" t="e">
        <f t="shared" si="11"/>
        <v>#REF!</v>
      </c>
    </row>
    <row r="179" spans="1:6" x14ac:dyDescent="0.2">
      <c r="A179" s="117"/>
      <c r="B179" s="10">
        <v>172</v>
      </c>
      <c r="C179" s="11" t="e">
        <f t="shared" si="10"/>
        <v>#REF!</v>
      </c>
      <c r="D179" s="11" t="e">
        <f t="shared" si="8"/>
        <v>#REF!</v>
      </c>
      <c r="E179" s="11" t="e">
        <f t="shared" si="9"/>
        <v>#REF!</v>
      </c>
      <c r="F179" s="12" t="e">
        <f t="shared" si="11"/>
        <v>#REF!</v>
      </c>
    </row>
    <row r="180" spans="1:6" x14ac:dyDescent="0.2">
      <c r="A180" s="117"/>
      <c r="B180" s="10">
        <v>173</v>
      </c>
      <c r="C180" s="11" t="e">
        <f t="shared" si="10"/>
        <v>#REF!</v>
      </c>
      <c r="D180" s="11" t="e">
        <f t="shared" si="8"/>
        <v>#REF!</v>
      </c>
      <c r="E180" s="11" t="e">
        <f t="shared" si="9"/>
        <v>#REF!</v>
      </c>
      <c r="F180" s="12" t="e">
        <f t="shared" si="11"/>
        <v>#REF!</v>
      </c>
    </row>
    <row r="181" spans="1:6" x14ac:dyDescent="0.2">
      <c r="A181" s="117"/>
      <c r="B181" s="10">
        <v>174</v>
      </c>
      <c r="C181" s="11" t="e">
        <f t="shared" si="10"/>
        <v>#REF!</v>
      </c>
      <c r="D181" s="11" t="e">
        <f t="shared" si="8"/>
        <v>#REF!</v>
      </c>
      <c r="E181" s="11" t="e">
        <f t="shared" si="9"/>
        <v>#REF!</v>
      </c>
      <c r="F181" s="12" t="e">
        <f t="shared" si="11"/>
        <v>#REF!</v>
      </c>
    </row>
    <row r="182" spans="1:6" x14ac:dyDescent="0.2">
      <c r="A182" s="117"/>
      <c r="B182" s="10">
        <v>175</v>
      </c>
      <c r="C182" s="11" t="e">
        <f t="shared" si="10"/>
        <v>#REF!</v>
      </c>
      <c r="D182" s="11" t="e">
        <f t="shared" si="8"/>
        <v>#REF!</v>
      </c>
      <c r="E182" s="11" t="e">
        <f t="shared" si="9"/>
        <v>#REF!</v>
      </c>
      <c r="F182" s="12" t="e">
        <f t="shared" si="11"/>
        <v>#REF!</v>
      </c>
    </row>
    <row r="183" spans="1:6" x14ac:dyDescent="0.2">
      <c r="A183" s="117"/>
      <c r="B183" s="10">
        <v>176</v>
      </c>
      <c r="C183" s="11" t="e">
        <f t="shared" si="10"/>
        <v>#REF!</v>
      </c>
      <c r="D183" s="11" t="e">
        <f t="shared" si="8"/>
        <v>#REF!</v>
      </c>
      <c r="E183" s="11" t="e">
        <f t="shared" si="9"/>
        <v>#REF!</v>
      </c>
      <c r="F183" s="12" t="e">
        <f t="shared" si="11"/>
        <v>#REF!</v>
      </c>
    </row>
    <row r="184" spans="1:6" x14ac:dyDescent="0.2">
      <c r="A184" s="117"/>
      <c r="B184" s="10">
        <v>177</v>
      </c>
      <c r="C184" s="11" t="e">
        <f t="shared" si="10"/>
        <v>#REF!</v>
      </c>
      <c r="D184" s="11" t="e">
        <f t="shared" si="8"/>
        <v>#REF!</v>
      </c>
      <c r="E184" s="11" t="e">
        <f t="shared" si="9"/>
        <v>#REF!</v>
      </c>
      <c r="F184" s="12" t="e">
        <f t="shared" si="11"/>
        <v>#REF!</v>
      </c>
    </row>
    <row r="185" spans="1:6" x14ac:dyDescent="0.2">
      <c r="A185" s="117"/>
      <c r="B185" s="10">
        <v>178</v>
      </c>
      <c r="C185" s="11" t="e">
        <f t="shared" si="10"/>
        <v>#REF!</v>
      </c>
      <c r="D185" s="11" t="e">
        <f t="shared" si="8"/>
        <v>#REF!</v>
      </c>
      <c r="E185" s="11" t="e">
        <f t="shared" si="9"/>
        <v>#REF!</v>
      </c>
      <c r="F185" s="12" t="e">
        <f t="shared" si="11"/>
        <v>#REF!</v>
      </c>
    </row>
    <row r="186" spans="1:6" x14ac:dyDescent="0.2">
      <c r="A186" s="117"/>
      <c r="B186" s="10">
        <v>179</v>
      </c>
      <c r="C186" s="11" t="e">
        <f t="shared" si="10"/>
        <v>#REF!</v>
      </c>
      <c r="D186" s="11" t="e">
        <f t="shared" si="8"/>
        <v>#REF!</v>
      </c>
      <c r="E186" s="11" t="e">
        <f t="shared" si="9"/>
        <v>#REF!</v>
      </c>
      <c r="F186" s="12" t="e">
        <f t="shared" si="11"/>
        <v>#REF!</v>
      </c>
    </row>
    <row r="187" spans="1:6" x14ac:dyDescent="0.2">
      <c r="A187" s="118"/>
      <c r="B187" s="13">
        <v>180</v>
      </c>
      <c r="C187" s="14" t="e">
        <f t="shared" si="10"/>
        <v>#REF!</v>
      </c>
      <c r="D187" s="14" t="e">
        <f t="shared" si="8"/>
        <v>#REF!</v>
      </c>
      <c r="E187" s="14" t="e">
        <f t="shared" si="9"/>
        <v>#REF!</v>
      </c>
      <c r="F187" s="15" t="e">
        <f t="shared" si="11"/>
        <v>#REF!</v>
      </c>
    </row>
    <row r="188" spans="1:6" ht="12.75" customHeight="1" x14ac:dyDescent="0.2">
      <c r="A188" s="116" t="s">
        <v>91</v>
      </c>
      <c r="B188" s="7">
        <v>181</v>
      </c>
      <c r="C188" s="8" t="e">
        <f t="shared" si="10"/>
        <v>#REF!</v>
      </c>
      <c r="D188" s="8" t="e">
        <f t="shared" si="8"/>
        <v>#REF!</v>
      </c>
      <c r="E188" s="8" t="e">
        <f t="shared" si="9"/>
        <v>#REF!</v>
      </c>
      <c r="F188" s="9" t="e">
        <f t="shared" si="11"/>
        <v>#REF!</v>
      </c>
    </row>
    <row r="189" spans="1:6" x14ac:dyDescent="0.2">
      <c r="A189" s="117"/>
      <c r="B189" s="10">
        <v>182</v>
      </c>
      <c r="C189" s="11" t="e">
        <f t="shared" si="10"/>
        <v>#REF!</v>
      </c>
      <c r="D189" s="11" t="e">
        <f t="shared" si="8"/>
        <v>#REF!</v>
      </c>
      <c r="E189" s="11" t="e">
        <f t="shared" si="9"/>
        <v>#REF!</v>
      </c>
      <c r="F189" s="12" t="e">
        <f t="shared" si="11"/>
        <v>#REF!</v>
      </c>
    </row>
    <row r="190" spans="1:6" x14ac:dyDescent="0.2">
      <c r="A190" s="117"/>
      <c r="B190" s="10">
        <v>183</v>
      </c>
      <c r="C190" s="11" t="e">
        <f t="shared" si="10"/>
        <v>#REF!</v>
      </c>
      <c r="D190" s="11" t="e">
        <f t="shared" si="8"/>
        <v>#REF!</v>
      </c>
      <c r="E190" s="11" t="e">
        <f t="shared" si="9"/>
        <v>#REF!</v>
      </c>
      <c r="F190" s="12" t="e">
        <f t="shared" si="11"/>
        <v>#REF!</v>
      </c>
    </row>
    <row r="191" spans="1:6" x14ac:dyDescent="0.2">
      <c r="A191" s="117"/>
      <c r="B191" s="10">
        <v>184</v>
      </c>
      <c r="C191" s="11" t="e">
        <f t="shared" si="10"/>
        <v>#REF!</v>
      </c>
      <c r="D191" s="11" t="e">
        <f t="shared" si="8"/>
        <v>#REF!</v>
      </c>
      <c r="E191" s="11" t="e">
        <f t="shared" si="9"/>
        <v>#REF!</v>
      </c>
      <c r="F191" s="12" t="e">
        <f t="shared" si="11"/>
        <v>#REF!</v>
      </c>
    </row>
    <row r="192" spans="1:6" x14ac:dyDescent="0.2">
      <c r="A192" s="117"/>
      <c r="B192" s="10">
        <v>185</v>
      </c>
      <c r="C192" s="11" t="e">
        <f t="shared" si="10"/>
        <v>#REF!</v>
      </c>
      <c r="D192" s="11" t="e">
        <f t="shared" si="8"/>
        <v>#REF!</v>
      </c>
      <c r="E192" s="11" t="e">
        <f t="shared" si="9"/>
        <v>#REF!</v>
      </c>
      <c r="F192" s="12" t="e">
        <f t="shared" si="11"/>
        <v>#REF!</v>
      </c>
    </row>
    <row r="193" spans="1:6" x14ac:dyDescent="0.2">
      <c r="A193" s="117"/>
      <c r="B193" s="10">
        <v>186</v>
      </c>
      <c r="C193" s="11" t="e">
        <f t="shared" si="10"/>
        <v>#REF!</v>
      </c>
      <c r="D193" s="11" t="e">
        <f t="shared" si="8"/>
        <v>#REF!</v>
      </c>
      <c r="E193" s="11" t="e">
        <f t="shared" si="9"/>
        <v>#REF!</v>
      </c>
      <c r="F193" s="12" t="e">
        <f t="shared" si="11"/>
        <v>#REF!</v>
      </c>
    </row>
    <row r="194" spans="1:6" x14ac:dyDescent="0.2">
      <c r="A194" s="117"/>
      <c r="B194" s="10">
        <v>187</v>
      </c>
      <c r="C194" s="11" t="e">
        <f t="shared" si="10"/>
        <v>#REF!</v>
      </c>
      <c r="D194" s="11" t="e">
        <f t="shared" si="8"/>
        <v>#REF!</v>
      </c>
      <c r="E194" s="11" t="e">
        <f t="shared" si="9"/>
        <v>#REF!</v>
      </c>
      <c r="F194" s="12" t="e">
        <f t="shared" si="11"/>
        <v>#REF!</v>
      </c>
    </row>
    <row r="195" spans="1:6" x14ac:dyDescent="0.2">
      <c r="A195" s="117"/>
      <c r="B195" s="10">
        <v>188</v>
      </c>
      <c r="C195" s="11" t="e">
        <f t="shared" si="10"/>
        <v>#REF!</v>
      </c>
      <c r="D195" s="11" t="e">
        <f t="shared" si="8"/>
        <v>#REF!</v>
      </c>
      <c r="E195" s="11" t="e">
        <f t="shared" si="9"/>
        <v>#REF!</v>
      </c>
      <c r="F195" s="12" t="e">
        <f t="shared" si="11"/>
        <v>#REF!</v>
      </c>
    </row>
    <row r="196" spans="1:6" x14ac:dyDescent="0.2">
      <c r="A196" s="117"/>
      <c r="B196" s="10">
        <v>189</v>
      </c>
      <c r="C196" s="11" t="e">
        <f t="shared" si="10"/>
        <v>#REF!</v>
      </c>
      <c r="D196" s="11" t="e">
        <f t="shared" si="8"/>
        <v>#REF!</v>
      </c>
      <c r="E196" s="11" t="e">
        <f t="shared" si="9"/>
        <v>#REF!</v>
      </c>
      <c r="F196" s="12" t="e">
        <f t="shared" si="11"/>
        <v>#REF!</v>
      </c>
    </row>
    <row r="197" spans="1:6" x14ac:dyDescent="0.2">
      <c r="A197" s="117"/>
      <c r="B197" s="10">
        <v>190</v>
      </c>
      <c r="C197" s="11" t="e">
        <f t="shared" si="10"/>
        <v>#REF!</v>
      </c>
      <c r="D197" s="11" t="e">
        <f t="shared" si="8"/>
        <v>#REF!</v>
      </c>
      <c r="E197" s="11" t="e">
        <f t="shared" si="9"/>
        <v>#REF!</v>
      </c>
      <c r="F197" s="12" t="e">
        <f t="shared" si="11"/>
        <v>#REF!</v>
      </c>
    </row>
    <row r="198" spans="1:6" x14ac:dyDescent="0.2">
      <c r="A198" s="117"/>
      <c r="B198" s="10">
        <v>191</v>
      </c>
      <c r="C198" s="11" t="e">
        <f t="shared" si="10"/>
        <v>#REF!</v>
      </c>
      <c r="D198" s="11" t="e">
        <f t="shared" si="8"/>
        <v>#REF!</v>
      </c>
      <c r="E198" s="11" t="e">
        <f t="shared" si="9"/>
        <v>#REF!</v>
      </c>
      <c r="F198" s="12" t="e">
        <f t="shared" si="11"/>
        <v>#REF!</v>
      </c>
    </row>
    <row r="199" spans="1:6" x14ac:dyDescent="0.2">
      <c r="A199" s="118"/>
      <c r="B199" s="13">
        <v>192</v>
      </c>
      <c r="C199" s="14" t="e">
        <f t="shared" si="10"/>
        <v>#REF!</v>
      </c>
      <c r="D199" s="14" t="e">
        <f t="shared" si="8"/>
        <v>#REF!</v>
      </c>
      <c r="E199" s="14" t="e">
        <f t="shared" si="9"/>
        <v>#REF!</v>
      </c>
      <c r="F199" s="15" t="e">
        <f t="shared" si="11"/>
        <v>#REF!</v>
      </c>
    </row>
    <row r="200" spans="1:6" ht="12.75" customHeight="1" x14ac:dyDescent="0.2">
      <c r="A200" s="116" t="s">
        <v>92</v>
      </c>
      <c r="B200" s="7">
        <v>193</v>
      </c>
      <c r="C200" s="8" t="e">
        <f t="shared" si="10"/>
        <v>#REF!</v>
      </c>
      <c r="D200" s="8" t="e">
        <f t="shared" ref="D200:D263" si="12">PPMT($C$2/12,1,($C$3*12)+1-B200,C200,0)*-1</f>
        <v>#REF!</v>
      </c>
      <c r="E200" s="8" t="e">
        <f t="shared" ref="E200:E263" si="13">IPMT($C$2/12,1,($C$3*12)+1-B200,C200,0)*-1</f>
        <v>#REF!</v>
      </c>
      <c r="F200" s="9" t="e">
        <f t="shared" si="11"/>
        <v>#REF!</v>
      </c>
    </row>
    <row r="201" spans="1:6" x14ac:dyDescent="0.2">
      <c r="A201" s="117"/>
      <c r="B201" s="10">
        <v>194</v>
      </c>
      <c r="C201" s="11" t="e">
        <f t="shared" ref="C201:C264" si="14">C200-D200</f>
        <v>#REF!</v>
      </c>
      <c r="D201" s="11" t="e">
        <f t="shared" si="12"/>
        <v>#REF!</v>
      </c>
      <c r="E201" s="11" t="e">
        <f t="shared" si="13"/>
        <v>#REF!</v>
      </c>
      <c r="F201" s="12" t="e">
        <f t="shared" ref="F201:F264" si="15">SUM(D201:E201)</f>
        <v>#REF!</v>
      </c>
    </row>
    <row r="202" spans="1:6" x14ac:dyDescent="0.2">
      <c r="A202" s="117"/>
      <c r="B202" s="10">
        <v>195</v>
      </c>
      <c r="C202" s="11" t="e">
        <f t="shared" si="14"/>
        <v>#REF!</v>
      </c>
      <c r="D202" s="11" t="e">
        <f t="shared" si="12"/>
        <v>#REF!</v>
      </c>
      <c r="E202" s="11" t="e">
        <f t="shared" si="13"/>
        <v>#REF!</v>
      </c>
      <c r="F202" s="12" t="e">
        <f t="shared" si="15"/>
        <v>#REF!</v>
      </c>
    </row>
    <row r="203" spans="1:6" x14ac:dyDescent="0.2">
      <c r="A203" s="117"/>
      <c r="B203" s="10">
        <v>196</v>
      </c>
      <c r="C203" s="11" t="e">
        <f t="shared" si="14"/>
        <v>#REF!</v>
      </c>
      <c r="D203" s="11" t="e">
        <f t="shared" si="12"/>
        <v>#REF!</v>
      </c>
      <c r="E203" s="11" t="e">
        <f t="shared" si="13"/>
        <v>#REF!</v>
      </c>
      <c r="F203" s="12" t="e">
        <f t="shared" si="15"/>
        <v>#REF!</v>
      </c>
    </row>
    <row r="204" spans="1:6" x14ac:dyDescent="0.2">
      <c r="A204" s="117"/>
      <c r="B204" s="10">
        <v>197</v>
      </c>
      <c r="C204" s="11" t="e">
        <f t="shared" si="14"/>
        <v>#REF!</v>
      </c>
      <c r="D204" s="11" t="e">
        <f t="shared" si="12"/>
        <v>#REF!</v>
      </c>
      <c r="E204" s="11" t="e">
        <f t="shared" si="13"/>
        <v>#REF!</v>
      </c>
      <c r="F204" s="12" t="e">
        <f t="shared" si="15"/>
        <v>#REF!</v>
      </c>
    </row>
    <row r="205" spans="1:6" x14ac:dyDescent="0.2">
      <c r="A205" s="117"/>
      <c r="B205" s="10">
        <v>198</v>
      </c>
      <c r="C205" s="11" t="e">
        <f t="shared" si="14"/>
        <v>#REF!</v>
      </c>
      <c r="D205" s="11" t="e">
        <f t="shared" si="12"/>
        <v>#REF!</v>
      </c>
      <c r="E205" s="11" t="e">
        <f t="shared" si="13"/>
        <v>#REF!</v>
      </c>
      <c r="F205" s="12" t="e">
        <f t="shared" si="15"/>
        <v>#REF!</v>
      </c>
    </row>
    <row r="206" spans="1:6" x14ac:dyDescent="0.2">
      <c r="A206" s="117"/>
      <c r="B206" s="10">
        <v>199</v>
      </c>
      <c r="C206" s="11" t="e">
        <f t="shared" si="14"/>
        <v>#REF!</v>
      </c>
      <c r="D206" s="11" t="e">
        <f t="shared" si="12"/>
        <v>#REF!</v>
      </c>
      <c r="E206" s="11" t="e">
        <f t="shared" si="13"/>
        <v>#REF!</v>
      </c>
      <c r="F206" s="12" t="e">
        <f t="shared" si="15"/>
        <v>#REF!</v>
      </c>
    </row>
    <row r="207" spans="1:6" x14ac:dyDescent="0.2">
      <c r="A207" s="117"/>
      <c r="B207" s="10">
        <v>200</v>
      </c>
      <c r="C207" s="11" t="e">
        <f t="shared" si="14"/>
        <v>#REF!</v>
      </c>
      <c r="D207" s="11" t="e">
        <f t="shared" si="12"/>
        <v>#REF!</v>
      </c>
      <c r="E207" s="11" t="e">
        <f t="shared" si="13"/>
        <v>#REF!</v>
      </c>
      <c r="F207" s="12" t="e">
        <f t="shared" si="15"/>
        <v>#REF!</v>
      </c>
    </row>
    <row r="208" spans="1:6" x14ac:dyDescent="0.2">
      <c r="A208" s="117"/>
      <c r="B208" s="10">
        <v>201</v>
      </c>
      <c r="C208" s="11" t="e">
        <f t="shared" si="14"/>
        <v>#REF!</v>
      </c>
      <c r="D208" s="11" t="e">
        <f t="shared" si="12"/>
        <v>#REF!</v>
      </c>
      <c r="E208" s="11" t="e">
        <f t="shared" si="13"/>
        <v>#REF!</v>
      </c>
      <c r="F208" s="12" t="e">
        <f t="shared" si="15"/>
        <v>#REF!</v>
      </c>
    </row>
    <row r="209" spans="1:6" x14ac:dyDescent="0.2">
      <c r="A209" s="117"/>
      <c r="B209" s="10">
        <v>202</v>
      </c>
      <c r="C209" s="11" t="e">
        <f t="shared" si="14"/>
        <v>#REF!</v>
      </c>
      <c r="D209" s="11" t="e">
        <f t="shared" si="12"/>
        <v>#REF!</v>
      </c>
      <c r="E209" s="11" t="e">
        <f t="shared" si="13"/>
        <v>#REF!</v>
      </c>
      <c r="F209" s="12" t="e">
        <f t="shared" si="15"/>
        <v>#REF!</v>
      </c>
    </row>
    <row r="210" spans="1:6" x14ac:dyDescent="0.2">
      <c r="A210" s="117"/>
      <c r="B210" s="10">
        <v>203</v>
      </c>
      <c r="C210" s="11" t="e">
        <f t="shared" si="14"/>
        <v>#REF!</v>
      </c>
      <c r="D210" s="11" t="e">
        <f t="shared" si="12"/>
        <v>#REF!</v>
      </c>
      <c r="E210" s="11" t="e">
        <f t="shared" si="13"/>
        <v>#REF!</v>
      </c>
      <c r="F210" s="12" t="e">
        <f t="shared" si="15"/>
        <v>#REF!</v>
      </c>
    </row>
    <row r="211" spans="1:6" x14ac:dyDescent="0.2">
      <c r="A211" s="118"/>
      <c r="B211" s="13">
        <v>204</v>
      </c>
      <c r="C211" s="14" t="e">
        <f t="shared" si="14"/>
        <v>#REF!</v>
      </c>
      <c r="D211" s="14" t="e">
        <f t="shared" si="12"/>
        <v>#REF!</v>
      </c>
      <c r="E211" s="14" t="e">
        <f t="shared" si="13"/>
        <v>#REF!</v>
      </c>
      <c r="F211" s="15" t="e">
        <f t="shared" si="15"/>
        <v>#REF!</v>
      </c>
    </row>
    <row r="212" spans="1:6" ht="12.75" customHeight="1" x14ac:dyDescent="0.2">
      <c r="A212" s="116" t="s">
        <v>93</v>
      </c>
      <c r="B212" s="7">
        <v>205</v>
      </c>
      <c r="C212" s="8" t="e">
        <f t="shared" si="14"/>
        <v>#REF!</v>
      </c>
      <c r="D212" s="8" t="e">
        <f t="shared" si="12"/>
        <v>#REF!</v>
      </c>
      <c r="E212" s="8" t="e">
        <f t="shared" si="13"/>
        <v>#REF!</v>
      </c>
      <c r="F212" s="9" t="e">
        <f t="shared" si="15"/>
        <v>#REF!</v>
      </c>
    </row>
    <row r="213" spans="1:6" x14ac:dyDescent="0.2">
      <c r="A213" s="117"/>
      <c r="B213" s="10">
        <v>206</v>
      </c>
      <c r="C213" s="11" t="e">
        <f t="shared" si="14"/>
        <v>#REF!</v>
      </c>
      <c r="D213" s="11" t="e">
        <f t="shared" si="12"/>
        <v>#REF!</v>
      </c>
      <c r="E213" s="11" t="e">
        <f t="shared" si="13"/>
        <v>#REF!</v>
      </c>
      <c r="F213" s="12" t="e">
        <f t="shared" si="15"/>
        <v>#REF!</v>
      </c>
    </row>
    <row r="214" spans="1:6" x14ac:dyDescent="0.2">
      <c r="A214" s="117"/>
      <c r="B214" s="10">
        <v>207</v>
      </c>
      <c r="C214" s="11" t="e">
        <f t="shared" si="14"/>
        <v>#REF!</v>
      </c>
      <c r="D214" s="11" t="e">
        <f t="shared" si="12"/>
        <v>#REF!</v>
      </c>
      <c r="E214" s="11" t="e">
        <f t="shared" si="13"/>
        <v>#REF!</v>
      </c>
      <c r="F214" s="12" t="e">
        <f t="shared" si="15"/>
        <v>#REF!</v>
      </c>
    </row>
    <row r="215" spans="1:6" x14ac:dyDescent="0.2">
      <c r="A215" s="117"/>
      <c r="B215" s="10">
        <v>208</v>
      </c>
      <c r="C215" s="11" t="e">
        <f t="shared" si="14"/>
        <v>#REF!</v>
      </c>
      <c r="D215" s="11" t="e">
        <f t="shared" si="12"/>
        <v>#REF!</v>
      </c>
      <c r="E215" s="11" t="e">
        <f t="shared" si="13"/>
        <v>#REF!</v>
      </c>
      <c r="F215" s="12" t="e">
        <f t="shared" si="15"/>
        <v>#REF!</v>
      </c>
    </row>
    <row r="216" spans="1:6" x14ac:dyDescent="0.2">
      <c r="A216" s="117"/>
      <c r="B216" s="10">
        <v>209</v>
      </c>
      <c r="C216" s="11" t="e">
        <f t="shared" si="14"/>
        <v>#REF!</v>
      </c>
      <c r="D216" s="11" t="e">
        <f t="shared" si="12"/>
        <v>#REF!</v>
      </c>
      <c r="E216" s="11" t="e">
        <f t="shared" si="13"/>
        <v>#REF!</v>
      </c>
      <c r="F216" s="12" t="e">
        <f t="shared" si="15"/>
        <v>#REF!</v>
      </c>
    </row>
    <row r="217" spans="1:6" x14ac:dyDescent="0.2">
      <c r="A217" s="117"/>
      <c r="B217" s="10">
        <v>210</v>
      </c>
      <c r="C217" s="11" t="e">
        <f t="shared" si="14"/>
        <v>#REF!</v>
      </c>
      <c r="D217" s="11" t="e">
        <f t="shared" si="12"/>
        <v>#REF!</v>
      </c>
      <c r="E217" s="11" t="e">
        <f t="shared" si="13"/>
        <v>#REF!</v>
      </c>
      <c r="F217" s="12" t="e">
        <f t="shared" si="15"/>
        <v>#REF!</v>
      </c>
    </row>
    <row r="218" spans="1:6" x14ac:dyDescent="0.2">
      <c r="A218" s="117"/>
      <c r="B218" s="10">
        <v>211</v>
      </c>
      <c r="C218" s="11" t="e">
        <f t="shared" si="14"/>
        <v>#REF!</v>
      </c>
      <c r="D218" s="11" t="e">
        <f t="shared" si="12"/>
        <v>#REF!</v>
      </c>
      <c r="E218" s="11" t="e">
        <f t="shared" si="13"/>
        <v>#REF!</v>
      </c>
      <c r="F218" s="12" t="e">
        <f t="shared" si="15"/>
        <v>#REF!</v>
      </c>
    </row>
    <row r="219" spans="1:6" x14ac:dyDescent="0.2">
      <c r="A219" s="117"/>
      <c r="B219" s="10">
        <v>212</v>
      </c>
      <c r="C219" s="11" t="e">
        <f t="shared" si="14"/>
        <v>#REF!</v>
      </c>
      <c r="D219" s="11" t="e">
        <f t="shared" si="12"/>
        <v>#REF!</v>
      </c>
      <c r="E219" s="11" t="e">
        <f t="shared" si="13"/>
        <v>#REF!</v>
      </c>
      <c r="F219" s="12" t="e">
        <f t="shared" si="15"/>
        <v>#REF!</v>
      </c>
    </row>
    <row r="220" spans="1:6" x14ac:dyDescent="0.2">
      <c r="A220" s="117"/>
      <c r="B220" s="10">
        <v>213</v>
      </c>
      <c r="C220" s="11" t="e">
        <f t="shared" si="14"/>
        <v>#REF!</v>
      </c>
      <c r="D220" s="11" t="e">
        <f t="shared" si="12"/>
        <v>#REF!</v>
      </c>
      <c r="E220" s="11" t="e">
        <f t="shared" si="13"/>
        <v>#REF!</v>
      </c>
      <c r="F220" s="12" t="e">
        <f t="shared" si="15"/>
        <v>#REF!</v>
      </c>
    </row>
    <row r="221" spans="1:6" x14ac:dyDescent="0.2">
      <c r="A221" s="117"/>
      <c r="B221" s="10">
        <v>214</v>
      </c>
      <c r="C221" s="11" t="e">
        <f t="shared" si="14"/>
        <v>#REF!</v>
      </c>
      <c r="D221" s="11" t="e">
        <f t="shared" si="12"/>
        <v>#REF!</v>
      </c>
      <c r="E221" s="11" t="e">
        <f t="shared" si="13"/>
        <v>#REF!</v>
      </c>
      <c r="F221" s="12" t="e">
        <f t="shared" si="15"/>
        <v>#REF!</v>
      </c>
    </row>
    <row r="222" spans="1:6" x14ac:dyDescent="0.2">
      <c r="A222" s="117"/>
      <c r="B222" s="10">
        <v>215</v>
      </c>
      <c r="C222" s="11" t="e">
        <f t="shared" si="14"/>
        <v>#REF!</v>
      </c>
      <c r="D222" s="11" t="e">
        <f t="shared" si="12"/>
        <v>#REF!</v>
      </c>
      <c r="E222" s="11" t="e">
        <f t="shared" si="13"/>
        <v>#REF!</v>
      </c>
      <c r="F222" s="12" t="e">
        <f t="shared" si="15"/>
        <v>#REF!</v>
      </c>
    </row>
    <row r="223" spans="1:6" x14ac:dyDescent="0.2">
      <c r="A223" s="118"/>
      <c r="B223" s="13">
        <v>216</v>
      </c>
      <c r="C223" s="14" t="e">
        <f t="shared" si="14"/>
        <v>#REF!</v>
      </c>
      <c r="D223" s="14" t="e">
        <f t="shared" si="12"/>
        <v>#REF!</v>
      </c>
      <c r="E223" s="14" t="e">
        <f t="shared" si="13"/>
        <v>#REF!</v>
      </c>
      <c r="F223" s="15" t="e">
        <f t="shared" si="15"/>
        <v>#REF!</v>
      </c>
    </row>
    <row r="224" spans="1:6" ht="12.75" customHeight="1" x14ac:dyDescent="0.2">
      <c r="A224" s="116" t="s">
        <v>94</v>
      </c>
      <c r="B224" s="7">
        <v>217</v>
      </c>
      <c r="C224" s="8" t="e">
        <f t="shared" si="14"/>
        <v>#REF!</v>
      </c>
      <c r="D224" s="8" t="e">
        <f t="shared" si="12"/>
        <v>#REF!</v>
      </c>
      <c r="E224" s="8" t="e">
        <f t="shared" si="13"/>
        <v>#REF!</v>
      </c>
      <c r="F224" s="9" t="e">
        <f t="shared" si="15"/>
        <v>#REF!</v>
      </c>
    </row>
    <row r="225" spans="1:6" x14ac:dyDescent="0.2">
      <c r="A225" s="117"/>
      <c r="B225" s="10">
        <v>218</v>
      </c>
      <c r="C225" s="11" t="e">
        <f t="shared" si="14"/>
        <v>#REF!</v>
      </c>
      <c r="D225" s="11" t="e">
        <f t="shared" si="12"/>
        <v>#REF!</v>
      </c>
      <c r="E225" s="11" t="e">
        <f t="shared" si="13"/>
        <v>#REF!</v>
      </c>
      <c r="F225" s="12" t="e">
        <f t="shared" si="15"/>
        <v>#REF!</v>
      </c>
    </row>
    <row r="226" spans="1:6" x14ac:dyDescent="0.2">
      <c r="A226" s="117"/>
      <c r="B226" s="10">
        <v>219</v>
      </c>
      <c r="C226" s="11" t="e">
        <f t="shared" si="14"/>
        <v>#REF!</v>
      </c>
      <c r="D226" s="11" t="e">
        <f t="shared" si="12"/>
        <v>#REF!</v>
      </c>
      <c r="E226" s="11" t="e">
        <f t="shared" si="13"/>
        <v>#REF!</v>
      </c>
      <c r="F226" s="12" t="e">
        <f t="shared" si="15"/>
        <v>#REF!</v>
      </c>
    </row>
    <row r="227" spans="1:6" x14ac:dyDescent="0.2">
      <c r="A227" s="117"/>
      <c r="B227" s="10">
        <v>220</v>
      </c>
      <c r="C227" s="11" t="e">
        <f t="shared" si="14"/>
        <v>#REF!</v>
      </c>
      <c r="D227" s="11" t="e">
        <f t="shared" si="12"/>
        <v>#REF!</v>
      </c>
      <c r="E227" s="11" t="e">
        <f t="shared" si="13"/>
        <v>#REF!</v>
      </c>
      <c r="F227" s="12" t="e">
        <f t="shared" si="15"/>
        <v>#REF!</v>
      </c>
    </row>
    <row r="228" spans="1:6" x14ac:dyDescent="0.2">
      <c r="A228" s="117"/>
      <c r="B228" s="10">
        <v>221</v>
      </c>
      <c r="C228" s="11" t="e">
        <f t="shared" si="14"/>
        <v>#REF!</v>
      </c>
      <c r="D228" s="11" t="e">
        <f t="shared" si="12"/>
        <v>#REF!</v>
      </c>
      <c r="E228" s="11" t="e">
        <f t="shared" si="13"/>
        <v>#REF!</v>
      </c>
      <c r="F228" s="12" t="e">
        <f t="shared" si="15"/>
        <v>#REF!</v>
      </c>
    </row>
    <row r="229" spans="1:6" x14ac:dyDescent="0.2">
      <c r="A229" s="117"/>
      <c r="B229" s="10">
        <v>222</v>
      </c>
      <c r="C229" s="11" t="e">
        <f t="shared" si="14"/>
        <v>#REF!</v>
      </c>
      <c r="D229" s="11" t="e">
        <f t="shared" si="12"/>
        <v>#REF!</v>
      </c>
      <c r="E229" s="11" t="e">
        <f t="shared" si="13"/>
        <v>#REF!</v>
      </c>
      <c r="F229" s="12" t="e">
        <f t="shared" si="15"/>
        <v>#REF!</v>
      </c>
    </row>
    <row r="230" spans="1:6" x14ac:dyDescent="0.2">
      <c r="A230" s="117"/>
      <c r="B230" s="10">
        <v>223</v>
      </c>
      <c r="C230" s="11" t="e">
        <f t="shared" si="14"/>
        <v>#REF!</v>
      </c>
      <c r="D230" s="11" t="e">
        <f t="shared" si="12"/>
        <v>#REF!</v>
      </c>
      <c r="E230" s="11" t="e">
        <f t="shared" si="13"/>
        <v>#REF!</v>
      </c>
      <c r="F230" s="12" t="e">
        <f t="shared" si="15"/>
        <v>#REF!</v>
      </c>
    </row>
    <row r="231" spans="1:6" x14ac:dyDescent="0.2">
      <c r="A231" s="117"/>
      <c r="B231" s="10">
        <v>224</v>
      </c>
      <c r="C231" s="11" t="e">
        <f t="shared" si="14"/>
        <v>#REF!</v>
      </c>
      <c r="D231" s="11" t="e">
        <f t="shared" si="12"/>
        <v>#REF!</v>
      </c>
      <c r="E231" s="11" t="e">
        <f t="shared" si="13"/>
        <v>#REF!</v>
      </c>
      <c r="F231" s="12" t="e">
        <f t="shared" si="15"/>
        <v>#REF!</v>
      </c>
    </row>
    <row r="232" spans="1:6" x14ac:dyDescent="0.2">
      <c r="A232" s="117"/>
      <c r="B232" s="10">
        <v>225</v>
      </c>
      <c r="C232" s="11" t="e">
        <f t="shared" si="14"/>
        <v>#REF!</v>
      </c>
      <c r="D232" s="11" t="e">
        <f t="shared" si="12"/>
        <v>#REF!</v>
      </c>
      <c r="E232" s="11" t="e">
        <f t="shared" si="13"/>
        <v>#REF!</v>
      </c>
      <c r="F232" s="12" t="e">
        <f t="shared" si="15"/>
        <v>#REF!</v>
      </c>
    </row>
    <row r="233" spans="1:6" x14ac:dyDescent="0.2">
      <c r="A233" s="117"/>
      <c r="B233" s="10">
        <v>226</v>
      </c>
      <c r="C233" s="11" t="e">
        <f t="shared" si="14"/>
        <v>#REF!</v>
      </c>
      <c r="D233" s="11" t="e">
        <f t="shared" si="12"/>
        <v>#REF!</v>
      </c>
      <c r="E233" s="11" t="e">
        <f t="shared" si="13"/>
        <v>#REF!</v>
      </c>
      <c r="F233" s="12" t="e">
        <f t="shared" si="15"/>
        <v>#REF!</v>
      </c>
    </row>
    <row r="234" spans="1:6" x14ac:dyDescent="0.2">
      <c r="A234" s="117"/>
      <c r="B234" s="10">
        <v>227</v>
      </c>
      <c r="C234" s="11" t="e">
        <f t="shared" si="14"/>
        <v>#REF!</v>
      </c>
      <c r="D234" s="11" t="e">
        <f t="shared" si="12"/>
        <v>#REF!</v>
      </c>
      <c r="E234" s="11" t="e">
        <f t="shared" si="13"/>
        <v>#REF!</v>
      </c>
      <c r="F234" s="12" t="e">
        <f t="shared" si="15"/>
        <v>#REF!</v>
      </c>
    </row>
    <row r="235" spans="1:6" x14ac:dyDescent="0.2">
      <c r="A235" s="118"/>
      <c r="B235" s="13">
        <v>228</v>
      </c>
      <c r="C235" s="14" t="e">
        <f t="shared" si="14"/>
        <v>#REF!</v>
      </c>
      <c r="D235" s="14" t="e">
        <f t="shared" si="12"/>
        <v>#REF!</v>
      </c>
      <c r="E235" s="14" t="e">
        <f t="shared" si="13"/>
        <v>#REF!</v>
      </c>
      <c r="F235" s="15" t="e">
        <f t="shared" si="15"/>
        <v>#REF!</v>
      </c>
    </row>
    <row r="236" spans="1:6" ht="12.75" customHeight="1" x14ac:dyDescent="0.2">
      <c r="A236" s="116" t="s">
        <v>95</v>
      </c>
      <c r="B236" s="7">
        <v>229</v>
      </c>
      <c r="C236" s="8" t="e">
        <f t="shared" si="14"/>
        <v>#REF!</v>
      </c>
      <c r="D236" s="8" t="e">
        <f t="shared" si="12"/>
        <v>#REF!</v>
      </c>
      <c r="E236" s="8" t="e">
        <f t="shared" si="13"/>
        <v>#REF!</v>
      </c>
      <c r="F236" s="9" t="e">
        <f t="shared" si="15"/>
        <v>#REF!</v>
      </c>
    </row>
    <row r="237" spans="1:6" x14ac:dyDescent="0.2">
      <c r="A237" s="117"/>
      <c r="B237" s="10">
        <v>230</v>
      </c>
      <c r="C237" s="11" t="e">
        <f t="shared" si="14"/>
        <v>#REF!</v>
      </c>
      <c r="D237" s="11" t="e">
        <f t="shared" si="12"/>
        <v>#REF!</v>
      </c>
      <c r="E237" s="11" t="e">
        <f t="shared" si="13"/>
        <v>#REF!</v>
      </c>
      <c r="F237" s="12" t="e">
        <f t="shared" si="15"/>
        <v>#REF!</v>
      </c>
    </row>
    <row r="238" spans="1:6" x14ac:dyDescent="0.2">
      <c r="A238" s="117"/>
      <c r="B238" s="10">
        <v>231</v>
      </c>
      <c r="C238" s="11" t="e">
        <f t="shared" si="14"/>
        <v>#REF!</v>
      </c>
      <c r="D238" s="11" t="e">
        <f t="shared" si="12"/>
        <v>#REF!</v>
      </c>
      <c r="E238" s="11" t="e">
        <f t="shared" si="13"/>
        <v>#REF!</v>
      </c>
      <c r="F238" s="12" t="e">
        <f t="shared" si="15"/>
        <v>#REF!</v>
      </c>
    </row>
    <row r="239" spans="1:6" x14ac:dyDescent="0.2">
      <c r="A239" s="117"/>
      <c r="B239" s="10">
        <v>232</v>
      </c>
      <c r="C239" s="11" t="e">
        <f t="shared" si="14"/>
        <v>#REF!</v>
      </c>
      <c r="D239" s="11" t="e">
        <f t="shared" si="12"/>
        <v>#REF!</v>
      </c>
      <c r="E239" s="11" t="e">
        <f t="shared" si="13"/>
        <v>#REF!</v>
      </c>
      <c r="F239" s="12" t="e">
        <f t="shared" si="15"/>
        <v>#REF!</v>
      </c>
    </row>
    <row r="240" spans="1:6" x14ac:dyDescent="0.2">
      <c r="A240" s="117"/>
      <c r="B240" s="10">
        <v>233</v>
      </c>
      <c r="C240" s="11" t="e">
        <f t="shared" si="14"/>
        <v>#REF!</v>
      </c>
      <c r="D240" s="11" t="e">
        <f t="shared" si="12"/>
        <v>#REF!</v>
      </c>
      <c r="E240" s="11" t="e">
        <f t="shared" si="13"/>
        <v>#REF!</v>
      </c>
      <c r="F240" s="12" t="e">
        <f t="shared" si="15"/>
        <v>#REF!</v>
      </c>
    </row>
    <row r="241" spans="1:6" x14ac:dyDescent="0.2">
      <c r="A241" s="117"/>
      <c r="B241" s="10">
        <v>234</v>
      </c>
      <c r="C241" s="11" t="e">
        <f t="shared" si="14"/>
        <v>#REF!</v>
      </c>
      <c r="D241" s="11" t="e">
        <f t="shared" si="12"/>
        <v>#REF!</v>
      </c>
      <c r="E241" s="11" t="e">
        <f t="shared" si="13"/>
        <v>#REF!</v>
      </c>
      <c r="F241" s="12" t="e">
        <f t="shared" si="15"/>
        <v>#REF!</v>
      </c>
    </row>
    <row r="242" spans="1:6" x14ac:dyDescent="0.2">
      <c r="A242" s="117"/>
      <c r="B242" s="10">
        <v>235</v>
      </c>
      <c r="C242" s="11" t="e">
        <f t="shared" si="14"/>
        <v>#REF!</v>
      </c>
      <c r="D242" s="11" t="e">
        <f t="shared" si="12"/>
        <v>#REF!</v>
      </c>
      <c r="E242" s="11" t="e">
        <f t="shared" si="13"/>
        <v>#REF!</v>
      </c>
      <c r="F242" s="12" t="e">
        <f t="shared" si="15"/>
        <v>#REF!</v>
      </c>
    </row>
    <row r="243" spans="1:6" x14ac:dyDescent="0.2">
      <c r="A243" s="117"/>
      <c r="B243" s="10">
        <v>236</v>
      </c>
      <c r="C243" s="11" t="e">
        <f t="shared" si="14"/>
        <v>#REF!</v>
      </c>
      <c r="D243" s="11" t="e">
        <f t="shared" si="12"/>
        <v>#REF!</v>
      </c>
      <c r="E243" s="11" t="e">
        <f t="shared" si="13"/>
        <v>#REF!</v>
      </c>
      <c r="F243" s="12" t="e">
        <f t="shared" si="15"/>
        <v>#REF!</v>
      </c>
    </row>
    <row r="244" spans="1:6" x14ac:dyDescent="0.2">
      <c r="A244" s="117"/>
      <c r="B244" s="10">
        <v>237</v>
      </c>
      <c r="C244" s="11" t="e">
        <f t="shared" si="14"/>
        <v>#REF!</v>
      </c>
      <c r="D244" s="11" t="e">
        <f t="shared" si="12"/>
        <v>#REF!</v>
      </c>
      <c r="E244" s="11" t="e">
        <f t="shared" si="13"/>
        <v>#REF!</v>
      </c>
      <c r="F244" s="12" t="e">
        <f t="shared" si="15"/>
        <v>#REF!</v>
      </c>
    </row>
    <row r="245" spans="1:6" x14ac:dyDescent="0.2">
      <c r="A245" s="117"/>
      <c r="B245" s="10">
        <v>238</v>
      </c>
      <c r="C245" s="11" t="e">
        <f t="shared" si="14"/>
        <v>#REF!</v>
      </c>
      <c r="D245" s="11" t="e">
        <f t="shared" si="12"/>
        <v>#REF!</v>
      </c>
      <c r="E245" s="11" t="e">
        <f t="shared" si="13"/>
        <v>#REF!</v>
      </c>
      <c r="F245" s="12" t="e">
        <f t="shared" si="15"/>
        <v>#REF!</v>
      </c>
    </row>
    <row r="246" spans="1:6" x14ac:dyDescent="0.2">
      <c r="A246" s="117"/>
      <c r="B246" s="10">
        <v>239</v>
      </c>
      <c r="C246" s="11" t="e">
        <f t="shared" si="14"/>
        <v>#REF!</v>
      </c>
      <c r="D246" s="11" t="e">
        <f t="shared" si="12"/>
        <v>#REF!</v>
      </c>
      <c r="E246" s="11" t="e">
        <f t="shared" si="13"/>
        <v>#REF!</v>
      </c>
      <c r="F246" s="12" t="e">
        <f t="shared" si="15"/>
        <v>#REF!</v>
      </c>
    </row>
    <row r="247" spans="1:6" x14ac:dyDescent="0.2">
      <c r="A247" s="118"/>
      <c r="B247" s="13">
        <v>240</v>
      </c>
      <c r="C247" s="14" t="e">
        <f t="shared" si="14"/>
        <v>#REF!</v>
      </c>
      <c r="D247" s="14" t="e">
        <f t="shared" si="12"/>
        <v>#REF!</v>
      </c>
      <c r="E247" s="14" t="e">
        <f t="shared" si="13"/>
        <v>#REF!</v>
      </c>
      <c r="F247" s="15" t="e">
        <f t="shared" si="15"/>
        <v>#REF!</v>
      </c>
    </row>
    <row r="248" spans="1:6" ht="12.75" customHeight="1" x14ac:dyDescent="0.2">
      <c r="A248" s="116" t="s">
        <v>96</v>
      </c>
      <c r="B248" s="7">
        <v>241</v>
      </c>
      <c r="C248" s="8" t="e">
        <f t="shared" si="14"/>
        <v>#REF!</v>
      </c>
      <c r="D248" s="8" t="e">
        <f t="shared" si="12"/>
        <v>#REF!</v>
      </c>
      <c r="E248" s="8" t="e">
        <f t="shared" si="13"/>
        <v>#REF!</v>
      </c>
      <c r="F248" s="9" t="e">
        <f t="shared" si="15"/>
        <v>#REF!</v>
      </c>
    </row>
    <row r="249" spans="1:6" x14ac:dyDescent="0.2">
      <c r="A249" s="117"/>
      <c r="B249" s="10">
        <v>242</v>
      </c>
      <c r="C249" s="11" t="e">
        <f t="shared" si="14"/>
        <v>#REF!</v>
      </c>
      <c r="D249" s="11" t="e">
        <f t="shared" si="12"/>
        <v>#REF!</v>
      </c>
      <c r="E249" s="11" t="e">
        <f t="shared" si="13"/>
        <v>#REF!</v>
      </c>
      <c r="F249" s="12" t="e">
        <f t="shared" si="15"/>
        <v>#REF!</v>
      </c>
    </row>
    <row r="250" spans="1:6" x14ac:dyDescent="0.2">
      <c r="A250" s="117"/>
      <c r="B250" s="10">
        <v>243</v>
      </c>
      <c r="C250" s="11" t="e">
        <f t="shared" si="14"/>
        <v>#REF!</v>
      </c>
      <c r="D250" s="11" t="e">
        <f t="shared" si="12"/>
        <v>#REF!</v>
      </c>
      <c r="E250" s="11" t="e">
        <f t="shared" si="13"/>
        <v>#REF!</v>
      </c>
      <c r="F250" s="12" t="e">
        <f t="shared" si="15"/>
        <v>#REF!</v>
      </c>
    </row>
    <row r="251" spans="1:6" x14ac:dyDescent="0.2">
      <c r="A251" s="117"/>
      <c r="B251" s="10">
        <v>244</v>
      </c>
      <c r="C251" s="11" t="e">
        <f t="shared" si="14"/>
        <v>#REF!</v>
      </c>
      <c r="D251" s="11" t="e">
        <f t="shared" si="12"/>
        <v>#REF!</v>
      </c>
      <c r="E251" s="11" t="e">
        <f t="shared" si="13"/>
        <v>#REF!</v>
      </c>
      <c r="F251" s="12" t="e">
        <f t="shared" si="15"/>
        <v>#REF!</v>
      </c>
    </row>
    <row r="252" spans="1:6" x14ac:dyDescent="0.2">
      <c r="A252" s="117"/>
      <c r="B252" s="10">
        <v>245</v>
      </c>
      <c r="C252" s="11" t="e">
        <f t="shared" si="14"/>
        <v>#REF!</v>
      </c>
      <c r="D252" s="11" t="e">
        <f t="shared" si="12"/>
        <v>#REF!</v>
      </c>
      <c r="E252" s="11" t="e">
        <f t="shared" si="13"/>
        <v>#REF!</v>
      </c>
      <c r="F252" s="12" t="e">
        <f t="shared" si="15"/>
        <v>#REF!</v>
      </c>
    </row>
    <row r="253" spans="1:6" x14ac:dyDescent="0.2">
      <c r="A253" s="117"/>
      <c r="B253" s="10">
        <v>246</v>
      </c>
      <c r="C253" s="11" t="e">
        <f t="shared" si="14"/>
        <v>#REF!</v>
      </c>
      <c r="D253" s="11" t="e">
        <f t="shared" si="12"/>
        <v>#REF!</v>
      </c>
      <c r="E253" s="11" t="e">
        <f t="shared" si="13"/>
        <v>#REF!</v>
      </c>
      <c r="F253" s="12" t="e">
        <f t="shared" si="15"/>
        <v>#REF!</v>
      </c>
    </row>
    <row r="254" spans="1:6" x14ac:dyDescent="0.2">
      <c r="A254" s="117"/>
      <c r="B254" s="10">
        <v>247</v>
      </c>
      <c r="C254" s="11" t="e">
        <f t="shared" si="14"/>
        <v>#REF!</v>
      </c>
      <c r="D254" s="11" t="e">
        <f t="shared" si="12"/>
        <v>#REF!</v>
      </c>
      <c r="E254" s="11" t="e">
        <f t="shared" si="13"/>
        <v>#REF!</v>
      </c>
      <c r="F254" s="12" t="e">
        <f t="shared" si="15"/>
        <v>#REF!</v>
      </c>
    </row>
    <row r="255" spans="1:6" x14ac:dyDescent="0.2">
      <c r="A255" s="117"/>
      <c r="B255" s="10">
        <v>248</v>
      </c>
      <c r="C255" s="11" t="e">
        <f t="shared" si="14"/>
        <v>#REF!</v>
      </c>
      <c r="D255" s="11" t="e">
        <f t="shared" si="12"/>
        <v>#REF!</v>
      </c>
      <c r="E255" s="11" t="e">
        <f t="shared" si="13"/>
        <v>#REF!</v>
      </c>
      <c r="F255" s="12" t="e">
        <f t="shared" si="15"/>
        <v>#REF!</v>
      </c>
    </row>
    <row r="256" spans="1:6" x14ac:dyDescent="0.2">
      <c r="A256" s="117"/>
      <c r="B256" s="10">
        <v>249</v>
      </c>
      <c r="C256" s="11" t="e">
        <f t="shared" si="14"/>
        <v>#REF!</v>
      </c>
      <c r="D256" s="11" t="e">
        <f t="shared" si="12"/>
        <v>#REF!</v>
      </c>
      <c r="E256" s="11" t="e">
        <f t="shared" si="13"/>
        <v>#REF!</v>
      </c>
      <c r="F256" s="12" t="e">
        <f t="shared" si="15"/>
        <v>#REF!</v>
      </c>
    </row>
    <row r="257" spans="1:6" x14ac:dyDescent="0.2">
      <c r="A257" s="117"/>
      <c r="B257" s="10">
        <v>250</v>
      </c>
      <c r="C257" s="11" t="e">
        <f t="shared" si="14"/>
        <v>#REF!</v>
      </c>
      <c r="D257" s="11" t="e">
        <f t="shared" si="12"/>
        <v>#REF!</v>
      </c>
      <c r="E257" s="11" t="e">
        <f t="shared" si="13"/>
        <v>#REF!</v>
      </c>
      <c r="F257" s="12" t="e">
        <f t="shared" si="15"/>
        <v>#REF!</v>
      </c>
    </row>
    <row r="258" spans="1:6" x14ac:dyDescent="0.2">
      <c r="A258" s="117"/>
      <c r="B258" s="10">
        <v>251</v>
      </c>
      <c r="C258" s="11" t="e">
        <f t="shared" si="14"/>
        <v>#REF!</v>
      </c>
      <c r="D258" s="11" t="e">
        <f t="shared" si="12"/>
        <v>#REF!</v>
      </c>
      <c r="E258" s="11" t="e">
        <f t="shared" si="13"/>
        <v>#REF!</v>
      </c>
      <c r="F258" s="12" t="e">
        <f t="shared" si="15"/>
        <v>#REF!</v>
      </c>
    </row>
    <row r="259" spans="1:6" x14ac:dyDescent="0.2">
      <c r="A259" s="118"/>
      <c r="B259" s="13">
        <v>252</v>
      </c>
      <c r="C259" s="14" t="e">
        <f t="shared" si="14"/>
        <v>#REF!</v>
      </c>
      <c r="D259" s="14" t="e">
        <f t="shared" si="12"/>
        <v>#REF!</v>
      </c>
      <c r="E259" s="14" t="e">
        <f t="shared" si="13"/>
        <v>#REF!</v>
      </c>
      <c r="F259" s="15" t="e">
        <f t="shared" si="15"/>
        <v>#REF!</v>
      </c>
    </row>
    <row r="260" spans="1:6" ht="12.75" customHeight="1" x14ac:dyDescent="0.2">
      <c r="A260" s="116" t="s">
        <v>97</v>
      </c>
      <c r="B260" s="7">
        <v>253</v>
      </c>
      <c r="C260" s="8" t="e">
        <f t="shared" si="14"/>
        <v>#REF!</v>
      </c>
      <c r="D260" s="8" t="e">
        <f t="shared" si="12"/>
        <v>#REF!</v>
      </c>
      <c r="E260" s="8" t="e">
        <f t="shared" si="13"/>
        <v>#REF!</v>
      </c>
      <c r="F260" s="9" t="e">
        <f t="shared" si="15"/>
        <v>#REF!</v>
      </c>
    </row>
    <row r="261" spans="1:6" x14ac:dyDescent="0.2">
      <c r="A261" s="117"/>
      <c r="B261" s="10">
        <v>254</v>
      </c>
      <c r="C261" s="11" t="e">
        <f t="shared" si="14"/>
        <v>#REF!</v>
      </c>
      <c r="D261" s="11" t="e">
        <f t="shared" si="12"/>
        <v>#REF!</v>
      </c>
      <c r="E261" s="11" t="e">
        <f t="shared" si="13"/>
        <v>#REF!</v>
      </c>
      <c r="F261" s="12" t="e">
        <f t="shared" si="15"/>
        <v>#REF!</v>
      </c>
    </row>
    <row r="262" spans="1:6" x14ac:dyDescent="0.2">
      <c r="A262" s="117"/>
      <c r="B262" s="10">
        <v>255</v>
      </c>
      <c r="C262" s="11" t="e">
        <f t="shared" si="14"/>
        <v>#REF!</v>
      </c>
      <c r="D262" s="11" t="e">
        <f t="shared" si="12"/>
        <v>#REF!</v>
      </c>
      <c r="E262" s="11" t="e">
        <f t="shared" si="13"/>
        <v>#REF!</v>
      </c>
      <c r="F262" s="12" t="e">
        <f t="shared" si="15"/>
        <v>#REF!</v>
      </c>
    </row>
    <row r="263" spans="1:6" x14ac:dyDescent="0.2">
      <c r="A263" s="117"/>
      <c r="B263" s="10">
        <v>256</v>
      </c>
      <c r="C263" s="11" t="e">
        <f t="shared" si="14"/>
        <v>#REF!</v>
      </c>
      <c r="D263" s="11" t="e">
        <f t="shared" si="12"/>
        <v>#REF!</v>
      </c>
      <c r="E263" s="11" t="e">
        <f t="shared" si="13"/>
        <v>#REF!</v>
      </c>
      <c r="F263" s="12" t="e">
        <f t="shared" si="15"/>
        <v>#REF!</v>
      </c>
    </row>
    <row r="264" spans="1:6" x14ac:dyDescent="0.2">
      <c r="A264" s="117"/>
      <c r="B264" s="10">
        <v>257</v>
      </c>
      <c r="C264" s="11" t="e">
        <f t="shared" si="14"/>
        <v>#REF!</v>
      </c>
      <c r="D264" s="11" t="e">
        <f t="shared" ref="D264:D327" si="16">PPMT($C$2/12,1,($C$3*12)+1-B264,C264,0)*-1</f>
        <v>#REF!</v>
      </c>
      <c r="E264" s="11" t="e">
        <f t="shared" ref="E264:E327" si="17">IPMT($C$2/12,1,($C$3*12)+1-B264,C264,0)*-1</f>
        <v>#REF!</v>
      </c>
      <c r="F264" s="12" t="e">
        <f t="shared" si="15"/>
        <v>#REF!</v>
      </c>
    </row>
    <row r="265" spans="1:6" x14ac:dyDescent="0.2">
      <c r="A265" s="117"/>
      <c r="B265" s="10">
        <v>258</v>
      </c>
      <c r="C265" s="11" t="e">
        <f t="shared" ref="C265:C328" si="18">C264-D264</f>
        <v>#REF!</v>
      </c>
      <c r="D265" s="11" t="e">
        <f t="shared" si="16"/>
        <v>#REF!</v>
      </c>
      <c r="E265" s="11" t="e">
        <f t="shared" si="17"/>
        <v>#REF!</v>
      </c>
      <c r="F265" s="12" t="e">
        <f t="shared" ref="F265:F328" si="19">SUM(D265:E265)</f>
        <v>#REF!</v>
      </c>
    </row>
    <row r="266" spans="1:6" x14ac:dyDescent="0.2">
      <c r="A266" s="117"/>
      <c r="B266" s="10">
        <v>259</v>
      </c>
      <c r="C266" s="11" t="e">
        <f t="shared" si="18"/>
        <v>#REF!</v>
      </c>
      <c r="D266" s="11" t="e">
        <f t="shared" si="16"/>
        <v>#REF!</v>
      </c>
      <c r="E266" s="11" t="e">
        <f t="shared" si="17"/>
        <v>#REF!</v>
      </c>
      <c r="F266" s="12" t="e">
        <f t="shared" si="19"/>
        <v>#REF!</v>
      </c>
    </row>
    <row r="267" spans="1:6" x14ac:dyDescent="0.2">
      <c r="A267" s="117"/>
      <c r="B267" s="10">
        <v>260</v>
      </c>
      <c r="C267" s="11" t="e">
        <f t="shared" si="18"/>
        <v>#REF!</v>
      </c>
      <c r="D267" s="11" t="e">
        <f t="shared" si="16"/>
        <v>#REF!</v>
      </c>
      <c r="E267" s="11" t="e">
        <f t="shared" si="17"/>
        <v>#REF!</v>
      </c>
      <c r="F267" s="12" t="e">
        <f t="shared" si="19"/>
        <v>#REF!</v>
      </c>
    </row>
    <row r="268" spans="1:6" x14ac:dyDescent="0.2">
      <c r="A268" s="117"/>
      <c r="B268" s="10">
        <v>261</v>
      </c>
      <c r="C268" s="11" t="e">
        <f t="shared" si="18"/>
        <v>#REF!</v>
      </c>
      <c r="D268" s="11" t="e">
        <f t="shared" si="16"/>
        <v>#REF!</v>
      </c>
      <c r="E268" s="11" t="e">
        <f t="shared" si="17"/>
        <v>#REF!</v>
      </c>
      <c r="F268" s="12" t="e">
        <f t="shared" si="19"/>
        <v>#REF!</v>
      </c>
    </row>
    <row r="269" spans="1:6" x14ac:dyDescent="0.2">
      <c r="A269" s="117"/>
      <c r="B269" s="10">
        <v>262</v>
      </c>
      <c r="C269" s="11" t="e">
        <f t="shared" si="18"/>
        <v>#REF!</v>
      </c>
      <c r="D269" s="11" t="e">
        <f t="shared" si="16"/>
        <v>#REF!</v>
      </c>
      <c r="E269" s="11" t="e">
        <f t="shared" si="17"/>
        <v>#REF!</v>
      </c>
      <c r="F269" s="12" t="e">
        <f t="shared" si="19"/>
        <v>#REF!</v>
      </c>
    </row>
    <row r="270" spans="1:6" x14ac:dyDescent="0.2">
      <c r="A270" s="117"/>
      <c r="B270" s="10">
        <v>263</v>
      </c>
      <c r="C270" s="11" t="e">
        <f t="shared" si="18"/>
        <v>#REF!</v>
      </c>
      <c r="D270" s="11" t="e">
        <f t="shared" si="16"/>
        <v>#REF!</v>
      </c>
      <c r="E270" s="11" t="e">
        <f t="shared" si="17"/>
        <v>#REF!</v>
      </c>
      <c r="F270" s="12" t="e">
        <f t="shared" si="19"/>
        <v>#REF!</v>
      </c>
    </row>
    <row r="271" spans="1:6" x14ac:dyDescent="0.2">
      <c r="A271" s="118"/>
      <c r="B271" s="13">
        <v>264</v>
      </c>
      <c r="C271" s="14" t="e">
        <f t="shared" si="18"/>
        <v>#REF!</v>
      </c>
      <c r="D271" s="14" t="e">
        <f t="shared" si="16"/>
        <v>#REF!</v>
      </c>
      <c r="E271" s="14" t="e">
        <f t="shared" si="17"/>
        <v>#REF!</v>
      </c>
      <c r="F271" s="15" t="e">
        <f t="shared" si="19"/>
        <v>#REF!</v>
      </c>
    </row>
    <row r="272" spans="1:6" ht="12.75" customHeight="1" x14ac:dyDescent="0.2">
      <c r="A272" s="116" t="s">
        <v>98</v>
      </c>
      <c r="B272" s="7">
        <v>265</v>
      </c>
      <c r="C272" s="8" t="e">
        <f t="shared" si="18"/>
        <v>#REF!</v>
      </c>
      <c r="D272" s="8" t="e">
        <f t="shared" si="16"/>
        <v>#REF!</v>
      </c>
      <c r="E272" s="8" t="e">
        <f t="shared" si="17"/>
        <v>#REF!</v>
      </c>
      <c r="F272" s="9" t="e">
        <f t="shared" si="19"/>
        <v>#REF!</v>
      </c>
    </row>
    <row r="273" spans="1:6" x14ac:dyDescent="0.2">
      <c r="A273" s="117"/>
      <c r="B273" s="10">
        <v>266</v>
      </c>
      <c r="C273" s="11" t="e">
        <f t="shared" si="18"/>
        <v>#REF!</v>
      </c>
      <c r="D273" s="11" t="e">
        <f t="shared" si="16"/>
        <v>#REF!</v>
      </c>
      <c r="E273" s="11" t="e">
        <f t="shared" si="17"/>
        <v>#REF!</v>
      </c>
      <c r="F273" s="12" t="e">
        <f t="shared" si="19"/>
        <v>#REF!</v>
      </c>
    </row>
    <row r="274" spans="1:6" x14ac:dyDescent="0.2">
      <c r="A274" s="117"/>
      <c r="B274" s="10">
        <v>267</v>
      </c>
      <c r="C274" s="11" t="e">
        <f t="shared" si="18"/>
        <v>#REF!</v>
      </c>
      <c r="D274" s="11" t="e">
        <f t="shared" si="16"/>
        <v>#REF!</v>
      </c>
      <c r="E274" s="11" t="e">
        <f t="shared" si="17"/>
        <v>#REF!</v>
      </c>
      <c r="F274" s="12" t="e">
        <f t="shared" si="19"/>
        <v>#REF!</v>
      </c>
    </row>
    <row r="275" spans="1:6" x14ac:dyDescent="0.2">
      <c r="A275" s="117"/>
      <c r="B275" s="10">
        <v>268</v>
      </c>
      <c r="C275" s="11" t="e">
        <f t="shared" si="18"/>
        <v>#REF!</v>
      </c>
      <c r="D275" s="11" t="e">
        <f t="shared" si="16"/>
        <v>#REF!</v>
      </c>
      <c r="E275" s="11" t="e">
        <f t="shared" si="17"/>
        <v>#REF!</v>
      </c>
      <c r="F275" s="12" t="e">
        <f t="shared" si="19"/>
        <v>#REF!</v>
      </c>
    </row>
    <row r="276" spans="1:6" x14ac:dyDescent="0.2">
      <c r="A276" s="117"/>
      <c r="B276" s="10">
        <v>269</v>
      </c>
      <c r="C276" s="11" t="e">
        <f t="shared" si="18"/>
        <v>#REF!</v>
      </c>
      <c r="D276" s="11" t="e">
        <f t="shared" si="16"/>
        <v>#REF!</v>
      </c>
      <c r="E276" s="11" t="e">
        <f t="shared" si="17"/>
        <v>#REF!</v>
      </c>
      <c r="F276" s="12" t="e">
        <f t="shared" si="19"/>
        <v>#REF!</v>
      </c>
    </row>
    <row r="277" spans="1:6" x14ac:dyDescent="0.2">
      <c r="A277" s="117"/>
      <c r="B277" s="10">
        <v>270</v>
      </c>
      <c r="C277" s="11" t="e">
        <f t="shared" si="18"/>
        <v>#REF!</v>
      </c>
      <c r="D277" s="11" t="e">
        <f t="shared" si="16"/>
        <v>#REF!</v>
      </c>
      <c r="E277" s="11" t="e">
        <f t="shared" si="17"/>
        <v>#REF!</v>
      </c>
      <c r="F277" s="12" t="e">
        <f t="shared" si="19"/>
        <v>#REF!</v>
      </c>
    </row>
    <row r="278" spans="1:6" x14ac:dyDescent="0.2">
      <c r="A278" s="117"/>
      <c r="B278" s="10">
        <v>271</v>
      </c>
      <c r="C278" s="11" t="e">
        <f t="shared" si="18"/>
        <v>#REF!</v>
      </c>
      <c r="D278" s="11" t="e">
        <f t="shared" si="16"/>
        <v>#REF!</v>
      </c>
      <c r="E278" s="11" t="e">
        <f t="shared" si="17"/>
        <v>#REF!</v>
      </c>
      <c r="F278" s="12" t="e">
        <f t="shared" si="19"/>
        <v>#REF!</v>
      </c>
    </row>
    <row r="279" spans="1:6" x14ac:dyDescent="0.2">
      <c r="A279" s="117"/>
      <c r="B279" s="10">
        <v>272</v>
      </c>
      <c r="C279" s="11" t="e">
        <f t="shared" si="18"/>
        <v>#REF!</v>
      </c>
      <c r="D279" s="11" t="e">
        <f t="shared" si="16"/>
        <v>#REF!</v>
      </c>
      <c r="E279" s="11" t="e">
        <f t="shared" si="17"/>
        <v>#REF!</v>
      </c>
      <c r="F279" s="12" t="e">
        <f t="shared" si="19"/>
        <v>#REF!</v>
      </c>
    </row>
    <row r="280" spans="1:6" x14ac:dyDescent="0.2">
      <c r="A280" s="117"/>
      <c r="B280" s="10">
        <v>273</v>
      </c>
      <c r="C280" s="11" t="e">
        <f t="shared" si="18"/>
        <v>#REF!</v>
      </c>
      <c r="D280" s="11" t="e">
        <f t="shared" si="16"/>
        <v>#REF!</v>
      </c>
      <c r="E280" s="11" t="e">
        <f t="shared" si="17"/>
        <v>#REF!</v>
      </c>
      <c r="F280" s="12" t="e">
        <f t="shared" si="19"/>
        <v>#REF!</v>
      </c>
    </row>
    <row r="281" spans="1:6" x14ac:dyDescent="0.2">
      <c r="A281" s="117"/>
      <c r="B281" s="10">
        <v>274</v>
      </c>
      <c r="C281" s="11" t="e">
        <f t="shared" si="18"/>
        <v>#REF!</v>
      </c>
      <c r="D281" s="11" t="e">
        <f t="shared" si="16"/>
        <v>#REF!</v>
      </c>
      <c r="E281" s="11" t="e">
        <f t="shared" si="17"/>
        <v>#REF!</v>
      </c>
      <c r="F281" s="12" t="e">
        <f t="shared" si="19"/>
        <v>#REF!</v>
      </c>
    </row>
    <row r="282" spans="1:6" x14ac:dyDescent="0.2">
      <c r="A282" s="117"/>
      <c r="B282" s="10">
        <v>275</v>
      </c>
      <c r="C282" s="11" t="e">
        <f t="shared" si="18"/>
        <v>#REF!</v>
      </c>
      <c r="D282" s="11" t="e">
        <f t="shared" si="16"/>
        <v>#REF!</v>
      </c>
      <c r="E282" s="11" t="e">
        <f t="shared" si="17"/>
        <v>#REF!</v>
      </c>
      <c r="F282" s="12" t="e">
        <f t="shared" si="19"/>
        <v>#REF!</v>
      </c>
    </row>
    <row r="283" spans="1:6" x14ac:dyDescent="0.2">
      <c r="A283" s="118"/>
      <c r="B283" s="13">
        <v>276</v>
      </c>
      <c r="C283" s="14" t="e">
        <f t="shared" si="18"/>
        <v>#REF!</v>
      </c>
      <c r="D283" s="14" t="e">
        <f t="shared" si="16"/>
        <v>#REF!</v>
      </c>
      <c r="E283" s="14" t="e">
        <f t="shared" si="17"/>
        <v>#REF!</v>
      </c>
      <c r="F283" s="15" t="e">
        <f t="shared" si="19"/>
        <v>#REF!</v>
      </c>
    </row>
    <row r="284" spans="1:6" ht="12.75" customHeight="1" x14ac:dyDescent="0.2">
      <c r="A284" s="116" t="s">
        <v>99</v>
      </c>
      <c r="B284" s="7">
        <v>277</v>
      </c>
      <c r="C284" s="8" t="e">
        <f t="shared" si="18"/>
        <v>#REF!</v>
      </c>
      <c r="D284" s="8" t="e">
        <f t="shared" si="16"/>
        <v>#REF!</v>
      </c>
      <c r="E284" s="8" t="e">
        <f t="shared" si="17"/>
        <v>#REF!</v>
      </c>
      <c r="F284" s="9" t="e">
        <f t="shared" si="19"/>
        <v>#REF!</v>
      </c>
    </row>
    <row r="285" spans="1:6" x14ac:dyDescent="0.2">
      <c r="A285" s="117"/>
      <c r="B285" s="10">
        <v>278</v>
      </c>
      <c r="C285" s="11" t="e">
        <f t="shared" si="18"/>
        <v>#REF!</v>
      </c>
      <c r="D285" s="11" t="e">
        <f t="shared" si="16"/>
        <v>#REF!</v>
      </c>
      <c r="E285" s="11" t="e">
        <f t="shared" si="17"/>
        <v>#REF!</v>
      </c>
      <c r="F285" s="12" t="e">
        <f t="shared" si="19"/>
        <v>#REF!</v>
      </c>
    </row>
    <row r="286" spans="1:6" x14ac:dyDescent="0.2">
      <c r="A286" s="117"/>
      <c r="B286" s="10">
        <v>279</v>
      </c>
      <c r="C286" s="11" t="e">
        <f t="shared" si="18"/>
        <v>#REF!</v>
      </c>
      <c r="D286" s="11" t="e">
        <f t="shared" si="16"/>
        <v>#REF!</v>
      </c>
      <c r="E286" s="11" t="e">
        <f t="shared" si="17"/>
        <v>#REF!</v>
      </c>
      <c r="F286" s="12" t="e">
        <f t="shared" si="19"/>
        <v>#REF!</v>
      </c>
    </row>
    <row r="287" spans="1:6" x14ac:dyDescent="0.2">
      <c r="A287" s="117"/>
      <c r="B287" s="10">
        <v>280</v>
      </c>
      <c r="C287" s="11" t="e">
        <f t="shared" si="18"/>
        <v>#REF!</v>
      </c>
      <c r="D287" s="11" t="e">
        <f t="shared" si="16"/>
        <v>#REF!</v>
      </c>
      <c r="E287" s="11" t="e">
        <f t="shared" si="17"/>
        <v>#REF!</v>
      </c>
      <c r="F287" s="12" t="e">
        <f t="shared" si="19"/>
        <v>#REF!</v>
      </c>
    </row>
    <row r="288" spans="1:6" x14ac:dyDescent="0.2">
      <c r="A288" s="117"/>
      <c r="B288" s="10">
        <v>281</v>
      </c>
      <c r="C288" s="11" t="e">
        <f t="shared" si="18"/>
        <v>#REF!</v>
      </c>
      <c r="D288" s="11" t="e">
        <f t="shared" si="16"/>
        <v>#REF!</v>
      </c>
      <c r="E288" s="11" t="e">
        <f t="shared" si="17"/>
        <v>#REF!</v>
      </c>
      <c r="F288" s="12" t="e">
        <f t="shared" si="19"/>
        <v>#REF!</v>
      </c>
    </row>
    <row r="289" spans="1:6" x14ac:dyDescent="0.2">
      <c r="A289" s="117"/>
      <c r="B289" s="10">
        <v>282</v>
      </c>
      <c r="C289" s="11" t="e">
        <f t="shared" si="18"/>
        <v>#REF!</v>
      </c>
      <c r="D289" s="11" t="e">
        <f t="shared" si="16"/>
        <v>#REF!</v>
      </c>
      <c r="E289" s="11" t="e">
        <f t="shared" si="17"/>
        <v>#REF!</v>
      </c>
      <c r="F289" s="12" t="e">
        <f t="shared" si="19"/>
        <v>#REF!</v>
      </c>
    </row>
    <row r="290" spans="1:6" x14ac:dyDescent="0.2">
      <c r="A290" s="117"/>
      <c r="B290" s="10">
        <v>283</v>
      </c>
      <c r="C290" s="11" t="e">
        <f t="shared" si="18"/>
        <v>#REF!</v>
      </c>
      <c r="D290" s="11" t="e">
        <f t="shared" si="16"/>
        <v>#REF!</v>
      </c>
      <c r="E290" s="11" t="e">
        <f t="shared" si="17"/>
        <v>#REF!</v>
      </c>
      <c r="F290" s="12" t="e">
        <f t="shared" si="19"/>
        <v>#REF!</v>
      </c>
    </row>
    <row r="291" spans="1:6" x14ac:dyDescent="0.2">
      <c r="A291" s="117"/>
      <c r="B291" s="10">
        <v>284</v>
      </c>
      <c r="C291" s="11" t="e">
        <f t="shared" si="18"/>
        <v>#REF!</v>
      </c>
      <c r="D291" s="11" t="e">
        <f t="shared" si="16"/>
        <v>#REF!</v>
      </c>
      <c r="E291" s="11" t="e">
        <f t="shared" si="17"/>
        <v>#REF!</v>
      </c>
      <c r="F291" s="12" t="e">
        <f t="shared" si="19"/>
        <v>#REF!</v>
      </c>
    </row>
    <row r="292" spans="1:6" x14ac:dyDescent="0.2">
      <c r="A292" s="117"/>
      <c r="B292" s="10">
        <v>285</v>
      </c>
      <c r="C292" s="11" t="e">
        <f t="shared" si="18"/>
        <v>#REF!</v>
      </c>
      <c r="D292" s="11" t="e">
        <f t="shared" si="16"/>
        <v>#REF!</v>
      </c>
      <c r="E292" s="11" t="e">
        <f t="shared" si="17"/>
        <v>#REF!</v>
      </c>
      <c r="F292" s="12" t="e">
        <f t="shared" si="19"/>
        <v>#REF!</v>
      </c>
    </row>
    <row r="293" spans="1:6" x14ac:dyDescent="0.2">
      <c r="A293" s="117"/>
      <c r="B293" s="10">
        <v>286</v>
      </c>
      <c r="C293" s="11" t="e">
        <f t="shared" si="18"/>
        <v>#REF!</v>
      </c>
      <c r="D293" s="11" t="e">
        <f t="shared" si="16"/>
        <v>#REF!</v>
      </c>
      <c r="E293" s="11" t="e">
        <f t="shared" si="17"/>
        <v>#REF!</v>
      </c>
      <c r="F293" s="12" t="e">
        <f t="shared" si="19"/>
        <v>#REF!</v>
      </c>
    </row>
    <row r="294" spans="1:6" x14ac:dyDescent="0.2">
      <c r="A294" s="117"/>
      <c r="B294" s="10">
        <v>287</v>
      </c>
      <c r="C294" s="11" t="e">
        <f t="shared" si="18"/>
        <v>#REF!</v>
      </c>
      <c r="D294" s="11" t="e">
        <f t="shared" si="16"/>
        <v>#REF!</v>
      </c>
      <c r="E294" s="11" t="e">
        <f t="shared" si="17"/>
        <v>#REF!</v>
      </c>
      <c r="F294" s="12" t="e">
        <f t="shared" si="19"/>
        <v>#REF!</v>
      </c>
    </row>
    <row r="295" spans="1:6" x14ac:dyDescent="0.2">
      <c r="A295" s="118"/>
      <c r="B295" s="13">
        <v>288</v>
      </c>
      <c r="C295" s="14" t="e">
        <f t="shared" si="18"/>
        <v>#REF!</v>
      </c>
      <c r="D295" s="14" t="e">
        <f t="shared" si="16"/>
        <v>#REF!</v>
      </c>
      <c r="E295" s="14" t="e">
        <f t="shared" si="17"/>
        <v>#REF!</v>
      </c>
      <c r="F295" s="15" t="e">
        <f t="shared" si="19"/>
        <v>#REF!</v>
      </c>
    </row>
    <row r="296" spans="1:6" ht="12.75" customHeight="1" x14ac:dyDescent="0.2">
      <c r="A296" s="116" t="s">
        <v>100</v>
      </c>
      <c r="B296" s="7">
        <v>289</v>
      </c>
      <c r="C296" s="8" t="e">
        <f t="shared" si="18"/>
        <v>#REF!</v>
      </c>
      <c r="D296" s="8" t="e">
        <f t="shared" si="16"/>
        <v>#REF!</v>
      </c>
      <c r="E296" s="8" t="e">
        <f t="shared" si="17"/>
        <v>#REF!</v>
      </c>
      <c r="F296" s="9" t="e">
        <f t="shared" si="19"/>
        <v>#REF!</v>
      </c>
    </row>
    <row r="297" spans="1:6" x14ac:dyDescent="0.2">
      <c r="A297" s="117"/>
      <c r="B297" s="10">
        <v>290</v>
      </c>
      <c r="C297" s="11" t="e">
        <f t="shared" si="18"/>
        <v>#REF!</v>
      </c>
      <c r="D297" s="11" t="e">
        <f t="shared" si="16"/>
        <v>#REF!</v>
      </c>
      <c r="E297" s="11" t="e">
        <f t="shared" si="17"/>
        <v>#REF!</v>
      </c>
      <c r="F297" s="12" t="e">
        <f t="shared" si="19"/>
        <v>#REF!</v>
      </c>
    </row>
    <row r="298" spans="1:6" x14ac:dyDescent="0.2">
      <c r="A298" s="117"/>
      <c r="B298" s="10">
        <v>291</v>
      </c>
      <c r="C298" s="11" t="e">
        <f t="shared" si="18"/>
        <v>#REF!</v>
      </c>
      <c r="D298" s="11" t="e">
        <f t="shared" si="16"/>
        <v>#REF!</v>
      </c>
      <c r="E298" s="11" t="e">
        <f t="shared" si="17"/>
        <v>#REF!</v>
      </c>
      <c r="F298" s="12" t="e">
        <f t="shared" si="19"/>
        <v>#REF!</v>
      </c>
    </row>
    <row r="299" spans="1:6" x14ac:dyDescent="0.2">
      <c r="A299" s="117"/>
      <c r="B299" s="10">
        <v>292</v>
      </c>
      <c r="C299" s="11" t="e">
        <f t="shared" si="18"/>
        <v>#REF!</v>
      </c>
      <c r="D299" s="11" t="e">
        <f t="shared" si="16"/>
        <v>#REF!</v>
      </c>
      <c r="E299" s="11" t="e">
        <f t="shared" si="17"/>
        <v>#REF!</v>
      </c>
      <c r="F299" s="12" t="e">
        <f t="shared" si="19"/>
        <v>#REF!</v>
      </c>
    </row>
    <row r="300" spans="1:6" x14ac:dyDescent="0.2">
      <c r="A300" s="117"/>
      <c r="B300" s="10">
        <v>293</v>
      </c>
      <c r="C300" s="11" t="e">
        <f t="shared" si="18"/>
        <v>#REF!</v>
      </c>
      <c r="D300" s="11" t="e">
        <f t="shared" si="16"/>
        <v>#REF!</v>
      </c>
      <c r="E300" s="11" t="e">
        <f t="shared" si="17"/>
        <v>#REF!</v>
      </c>
      <c r="F300" s="12" t="e">
        <f t="shared" si="19"/>
        <v>#REF!</v>
      </c>
    </row>
    <row r="301" spans="1:6" x14ac:dyDescent="0.2">
      <c r="A301" s="117"/>
      <c r="B301" s="10">
        <v>294</v>
      </c>
      <c r="C301" s="11" t="e">
        <f t="shared" si="18"/>
        <v>#REF!</v>
      </c>
      <c r="D301" s="11" t="e">
        <f t="shared" si="16"/>
        <v>#REF!</v>
      </c>
      <c r="E301" s="11" t="e">
        <f t="shared" si="17"/>
        <v>#REF!</v>
      </c>
      <c r="F301" s="12" t="e">
        <f t="shared" si="19"/>
        <v>#REF!</v>
      </c>
    </row>
    <row r="302" spans="1:6" x14ac:dyDescent="0.2">
      <c r="A302" s="117"/>
      <c r="B302" s="10">
        <v>295</v>
      </c>
      <c r="C302" s="11" t="e">
        <f t="shared" si="18"/>
        <v>#REF!</v>
      </c>
      <c r="D302" s="11" t="e">
        <f t="shared" si="16"/>
        <v>#REF!</v>
      </c>
      <c r="E302" s="11" t="e">
        <f t="shared" si="17"/>
        <v>#REF!</v>
      </c>
      <c r="F302" s="12" t="e">
        <f t="shared" si="19"/>
        <v>#REF!</v>
      </c>
    </row>
    <row r="303" spans="1:6" x14ac:dyDescent="0.2">
      <c r="A303" s="117"/>
      <c r="B303" s="10">
        <v>296</v>
      </c>
      <c r="C303" s="11" t="e">
        <f t="shared" si="18"/>
        <v>#REF!</v>
      </c>
      <c r="D303" s="11" t="e">
        <f t="shared" si="16"/>
        <v>#REF!</v>
      </c>
      <c r="E303" s="11" t="e">
        <f t="shared" si="17"/>
        <v>#REF!</v>
      </c>
      <c r="F303" s="12" t="e">
        <f t="shared" si="19"/>
        <v>#REF!</v>
      </c>
    </row>
    <row r="304" spans="1:6" x14ac:dyDescent="0.2">
      <c r="A304" s="117"/>
      <c r="B304" s="10">
        <v>297</v>
      </c>
      <c r="C304" s="11" t="e">
        <f t="shared" si="18"/>
        <v>#REF!</v>
      </c>
      <c r="D304" s="11" t="e">
        <f t="shared" si="16"/>
        <v>#REF!</v>
      </c>
      <c r="E304" s="11" t="e">
        <f t="shared" si="17"/>
        <v>#REF!</v>
      </c>
      <c r="F304" s="12" t="e">
        <f t="shared" si="19"/>
        <v>#REF!</v>
      </c>
    </row>
    <row r="305" spans="1:6" x14ac:dyDescent="0.2">
      <c r="A305" s="117"/>
      <c r="B305" s="10">
        <v>298</v>
      </c>
      <c r="C305" s="11" t="e">
        <f t="shared" si="18"/>
        <v>#REF!</v>
      </c>
      <c r="D305" s="11" t="e">
        <f t="shared" si="16"/>
        <v>#REF!</v>
      </c>
      <c r="E305" s="11" t="e">
        <f t="shared" si="17"/>
        <v>#REF!</v>
      </c>
      <c r="F305" s="12" t="e">
        <f t="shared" si="19"/>
        <v>#REF!</v>
      </c>
    </row>
    <row r="306" spans="1:6" x14ac:dyDescent="0.2">
      <c r="A306" s="117"/>
      <c r="B306" s="10">
        <v>299</v>
      </c>
      <c r="C306" s="11" t="e">
        <f t="shared" si="18"/>
        <v>#REF!</v>
      </c>
      <c r="D306" s="11" t="e">
        <f t="shared" si="16"/>
        <v>#REF!</v>
      </c>
      <c r="E306" s="11" t="e">
        <f t="shared" si="17"/>
        <v>#REF!</v>
      </c>
      <c r="F306" s="12" t="e">
        <f t="shared" si="19"/>
        <v>#REF!</v>
      </c>
    </row>
    <row r="307" spans="1:6" x14ac:dyDescent="0.2">
      <c r="A307" s="118"/>
      <c r="B307" s="13">
        <v>300</v>
      </c>
      <c r="C307" s="14" t="e">
        <f t="shared" si="18"/>
        <v>#REF!</v>
      </c>
      <c r="D307" s="14" t="e">
        <f t="shared" si="16"/>
        <v>#REF!</v>
      </c>
      <c r="E307" s="14" t="e">
        <f t="shared" si="17"/>
        <v>#REF!</v>
      </c>
      <c r="F307" s="15" t="e">
        <f t="shared" si="19"/>
        <v>#REF!</v>
      </c>
    </row>
    <row r="308" spans="1:6" ht="12.75" customHeight="1" x14ac:dyDescent="0.2">
      <c r="A308" s="116" t="s">
        <v>101</v>
      </c>
      <c r="B308" s="7">
        <v>301</v>
      </c>
      <c r="C308" s="8" t="e">
        <f t="shared" si="18"/>
        <v>#REF!</v>
      </c>
      <c r="D308" s="8" t="e">
        <f t="shared" si="16"/>
        <v>#REF!</v>
      </c>
      <c r="E308" s="8" t="e">
        <f t="shared" si="17"/>
        <v>#REF!</v>
      </c>
      <c r="F308" s="9" t="e">
        <f t="shared" si="19"/>
        <v>#REF!</v>
      </c>
    </row>
    <row r="309" spans="1:6" x14ac:dyDescent="0.2">
      <c r="A309" s="117"/>
      <c r="B309" s="10">
        <v>302</v>
      </c>
      <c r="C309" s="11" t="e">
        <f t="shared" si="18"/>
        <v>#REF!</v>
      </c>
      <c r="D309" s="11" t="e">
        <f t="shared" si="16"/>
        <v>#REF!</v>
      </c>
      <c r="E309" s="11" t="e">
        <f t="shared" si="17"/>
        <v>#REF!</v>
      </c>
      <c r="F309" s="12" t="e">
        <f t="shared" si="19"/>
        <v>#REF!</v>
      </c>
    </row>
    <row r="310" spans="1:6" x14ac:dyDescent="0.2">
      <c r="A310" s="117"/>
      <c r="B310" s="10">
        <v>303</v>
      </c>
      <c r="C310" s="11" t="e">
        <f t="shared" si="18"/>
        <v>#REF!</v>
      </c>
      <c r="D310" s="11" t="e">
        <f t="shared" si="16"/>
        <v>#REF!</v>
      </c>
      <c r="E310" s="11" t="e">
        <f t="shared" si="17"/>
        <v>#REF!</v>
      </c>
      <c r="F310" s="12" t="e">
        <f t="shared" si="19"/>
        <v>#REF!</v>
      </c>
    </row>
    <row r="311" spans="1:6" x14ac:dyDescent="0.2">
      <c r="A311" s="117"/>
      <c r="B311" s="10">
        <v>304</v>
      </c>
      <c r="C311" s="11" t="e">
        <f t="shared" si="18"/>
        <v>#REF!</v>
      </c>
      <c r="D311" s="11" t="e">
        <f t="shared" si="16"/>
        <v>#REF!</v>
      </c>
      <c r="E311" s="11" t="e">
        <f t="shared" si="17"/>
        <v>#REF!</v>
      </c>
      <c r="F311" s="12" t="e">
        <f t="shared" si="19"/>
        <v>#REF!</v>
      </c>
    </row>
    <row r="312" spans="1:6" x14ac:dyDescent="0.2">
      <c r="A312" s="117"/>
      <c r="B312" s="10">
        <v>305</v>
      </c>
      <c r="C312" s="11" t="e">
        <f t="shared" si="18"/>
        <v>#REF!</v>
      </c>
      <c r="D312" s="11" t="e">
        <f t="shared" si="16"/>
        <v>#REF!</v>
      </c>
      <c r="E312" s="11" t="e">
        <f t="shared" si="17"/>
        <v>#REF!</v>
      </c>
      <c r="F312" s="12" t="e">
        <f t="shared" si="19"/>
        <v>#REF!</v>
      </c>
    </row>
    <row r="313" spans="1:6" x14ac:dyDescent="0.2">
      <c r="A313" s="117"/>
      <c r="B313" s="10">
        <v>306</v>
      </c>
      <c r="C313" s="11" t="e">
        <f t="shared" si="18"/>
        <v>#REF!</v>
      </c>
      <c r="D313" s="11" t="e">
        <f t="shared" si="16"/>
        <v>#REF!</v>
      </c>
      <c r="E313" s="11" t="e">
        <f t="shared" si="17"/>
        <v>#REF!</v>
      </c>
      <c r="F313" s="12" t="e">
        <f t="shared" si="19"/>
        <v>#REF!</v>
      </c>
    </row>
    <row r="314" spans="1:6" x14ac:dyDescent="0.2">
      <c r="A314" s="117"/>
      <c r="B314" s="10">
        <v>307</v>
      </c>
      <c r="C314" s="11" t="e">
        <f t="shared" si="18"/>
        <v>#REF!</v>
      </c>
      <c r="D314" s="11" t="e">
        <f t="shared" si="16"/>
        <v>#REF!</v>
      </c>
      <c r="E314" s="11" t="e">
        <f t="shared" si="17"/>
        <v>#REF!</v>
      </c>
      <c r="F314" s="12" t="e">
        <f t="shared" si="19"/>
        <v>#REF!</v>
      </c>
    </row>
    <row r="315" spans="1:6" x14ac:dyDescent="0.2">
      <c r="A315" s="117"/>
      <c r="B315" s="10">
        <v>308</v>
      </c>
      <c r="C315" s="11" t="e">
        <f t="shared" si="18"/>
        <v>#REF!</v>
      </c>
      <c r="D315" s="11" t="e">
        <f t="shared" si="16"/>
        <v>#REF!</v>
      </c>
      <c r="E315" s="11" t="e">
        <f t="shared" si="17"/>
        <v>#REF!</v>
      </c>
      <c r="F315" s="12" t="e">
        <f t="shared" si="19"/>
        <v>#REF!</v>
      </c>
    </row>
    <row r="316" spans="1:6" x14ac:dyDescent="0.2">
      <c r="A316" s="117"/>
      <c r="B316" s="10">
        <v>309</v>
      </c>
      <c r="C316" s="11" t="e">
        <f t="shared" si="18"/>
        <v>#REF!</v>
      </c>
      <c r="D316" s="11" t="e">
        <f t="shared" si="16"/>
        <v>#REF!</v>
      </c>
      <c r="E316" s="11" t="e">
        <f t="shared" si="17"/>
        <v>#REF!</v>
      </c>
      <c r="F316" s="12" t="e">
        <f t="shared" si="19"/>
        <v>#REF!</v>
      </c>
    </row>
    <row r="317" spans="1:6" x14ac:dyDescent="0.2">
      <c r="A317" s="117"/>
      <c r="B317" s="10">
        <v>310</v>
      </c>
      <c r="C317" s="11" t="e">
        <f t="shared" si="18"/>
        <v>#REF!</v>
      </c>
      <c r="D317" s="11" t="e">
        <f t="shared" si="16"/>
        <v>#REF!</v>
      </c>
      <c r="E317" s="11" t="e">
        <f t="shared" si="17"/>
        <v>#REF!</v>
      </c>
      <c r="F317" s="12" t="e">
        <f t="shared" si="19"/>
        <v>#REF!</v>
      </c>
    </row>
    <row r="318" spans="1:6" x14ac:dyDescent="0.2">
      <c r="A318" s="117"/>
      <c r="B318" s="10">
        <v>311</v>
      </c>
      <c r="C318" s="11" t="e">
        <f t="shared" si="18"/>
        <v>#REF!</v>
      </c>
      <c r="D318" s="11" t="e">
        <f t="shared" si="16"/>
        <v>#REF!</v>
      </c>
      <c r="E318" s="11" t="e">
        <f t="shared" si="17"/>
        <v>#REF!</v>
      </c>
      <c r="F318" s="12" t="e">
        <f t="shared" si="19"/>
        <v>#REF!</v>
      </c>
    </row>
    <row r="319" spans="1:6" x14ac:dyDescent="0.2">
      <c r="A319" s="118"/>
      <c r="B319" s="13">
        <v>312</v>
      </c>
      <c r="C319" s="14" t="e">
        <f t="shared" si="18"/>
        <v>#REF!</v>
      </c>
      <c r="D319" s="14" t="e">
        <f t="shared" si="16"/>
        <v>#REF!</v>
      </c>
      <c r="E319" s="14" t="e">
        <f t="shared" si="17"/>
        <v>#REF!</v>
      </c>
      <c r="F319" s="15" t="e">
        <f t="shared" si="19"/>
        <v>#REF!</v>
      </c>
    </row>
    <row r="320" spans="1:6" ht="12.75" customHeight="1" x14ac:dyDescent="0.2">
      <c r="A320" s="116" t="s">
        <v>102</v>
      </c>
      <c r="B320" s="7">
        <v>313</v>
      </c>
      <c r="C320" s="8" t="e">
        <f t="shared" si="18"/>
        <v>#REF!</v>
      </c>
      <c r="D320" s="8" t="e">
        <f t="shared" si="16"/>
        <v>#REF!</v>
      </c>
      <c r="E320" s="8" t="e">
        <f t="shared" si="17"/>
        <v>#REF!</v>
      </c>
      <c r="F320" s="9" t="e">
        <f t="shared" si="19"/>
        <v>#REF!</v>
      </c>
    </row>
    <row r="321" spans="1:6" x14ac:dyDescent="0.2">
      <c r="A321" s="117"/>
      <c r="B321" s="10">
        <v>314</v>
      </c>
      <c r="C321" s="11" t="e">
        <f t="shared" si="18"/>
        <v>#REF!</v>
      </c>
      <c r="D321" s="11" t="e">
        <f t="shared" si="16"/>
        <v>#REF!</v>
      </c>
      <c r="E321" s="11" t="e">
        <f t="shared" si="17"/>
        <v>#REF!</v>
      </c>
      <c r="F321" s="12" t="e">
        <f t="shared" si="19"/>
        <v>#REF!</v>
      </c>
    </row>
    <row r="322" spans="1:6" x14ac:dyDescent="0.2">
      <c r="A322" s="117"/>
      <c r="B322" s="10">
        <v>315</v>
      </c>
      <c r="C322" s="11" t="e">
        <f t="shared" si="18"/>
        <v>#REF!</v>
      </c>
      <c r="D322" s="11" t="e">
        <f t="shared" si="16"/>
        <v>#REF!</v>
      </c>
      <c r="E322" s="11" t="e">
        <f t="shared" si="17"/>
        <v>#REF!</v>
      </c>
      <c r="F322" s="12" t="e">
        <f t="shared" si="19"/>
        <v>#REF!</v>
      </c>
    </row>
    <row r="323" spans="1:6" x14ac:dyDescent="0.2">
      <c r="A323" s="117"/>
      <c r="B323" s="10">
        <v>316</v>
      </c>
      <c r="C323" s="11" t="e">
        <f t="shared" si="18"/>
        <v>#REF!</v>
      </c>
      <c r="D323" s="11" t="e">
        <f t="shared" si="16"/>
        <v>#REF!</v>
      </c>
      <c r="E323" s="11" t="e">
        <f t="shared" si="17"/>
        <v>#REF!</v>
      </c>
      <c r="F323" s="12" t="e">
        <f t="shared" si="19"/>
        <v>#REF!</v>
      </c>
    </row>
    <row r="324" spans="1:6" x14ac:dyDescent="0.2">
      <c r="A324" s="117"/>
      <c r="B324" s="10">
        <v>317</v>
      </c>
      <c r="C324" s="11" t="e">
        <f t="shared" si="18"/>
        <v>#REF!</v>
      </c>
      <c r="D324" s="11" t="e">
        <f t="shared" si="16"/>
        <v>#REF!</v>
      </c>
      <c r="E324" s="11" t="e">
        <f t="shared" si="17"/>
        <v>#REF!</v>
      </c>
      <c r="F324" s="12" t="e">
        <f t="shared" si="19"/>
        <v>#REF!</v>
      </c>
    </row>
    <row r="325" spans="1:6" x14ac:dyDescent="0.2">
      <c r="A325" s="117"/>
      <c r="B325" s="10">
        <v>318</v>
      </c>
      <c r="C325" s="11" t="e">
        <f t="shared" si="18"/>
        <v>#REF!</v>
      </c>
      <c r="D325" s="11" t="e">
        <f t="shared" si="16"/>
        <v>#REF!</v>
      </c>
      <c r="E325" s="11" t="e">
        <f t="shared" si="17"/>
        <v>#REF!</v>
      </c>
      <c r="F325" s="12" t="e">
        <f t="shared" si="19"/>
        <v>#REF!</v>
      </c>
    </row>
    <row r="326" spans="1:6" x14ac:dyDescent="0.2">
      <c r="A326" s="117"/>
      <c r="B326" s="10">
        <v>319</v>
      </c>
      <c r="C326" s="11" t="e">
        <f t="shared" si="18"/>
        <v>#REF!</v>
      </c>
      <c r="D326" s="11" t="e">
        <f t="shared" si="16"/>
        <v>#REF!</v>
      </c>
      <c r="E326" s="11" t="e">
        <f t="shared" si="17"/>
        <v>#REF!</v>
      </c>
      <c r="F326" s="12" t="e">
        <f t="shared" si="19"/>
        <v>#REF!</v>
      </c>
    </row>
    <row r="327" spans="1:6" x14ac:dyDescent="0.2">
      <c r="A327" s="117"/>
      <c r="B327" s="10">
        <v>320</v>
      </c>
      <c r="C327" s="11" t="e">
        <f t="shared" si="18"/>
        <v>#REF!</v>
      </c>
      <c r="D327" s="11" t="e">
        <f t="shared" si="16"/>
        <v>#REF!</v>
      </c>
      <c r="E327" s="11" t="e">
        <f t="shared" si="17"/>
        <v>#REF!</v>
      </c>
      <c r="F327" s="12" t="e">
        <f t="shared" si="19"/>
        <v>#REF!</v>
      </c>
    </row>
    <row r="328" spans="1:6" x14ac:dyDescent="0.2">
      <c r="A328" s="117"/>
      <c r="B328" s="10">
        <v>321</v>
      </c>
      <c r="C328" s="11" t="e">
        <f t="shared" si="18"/>
        <v>#REF!</v>
      </c>
      <c r="D328" s="11" t="e">
        <f t="shared" ref="D328:D367" si="20">PPMT($C$2/12,1,($C$3*12)+1-B328,C328,0)*-1</f>
        <v>#REF!</v>
      </c>
      <c r="E328" s="11" t="e">
        <f t="shared" ref="E328:E367" si="21">IPMT($C$2/12,1,($C$3*12)+1-B328,C328,0)*-1</f>
        <v>#REF!</v>
      </c>
      <c r="F328" s="12" t="e">
        <f t="shared" si="19"/>
        <v>#REF!</v>
      </c>
    </row>
    <row r="329" spans="1:6" x14ac:dyDescent="0.2">
      <c r="A329" s="117"/>
      <c r="B329" s="10">
        <v>322</v>
      </c>
      <c r="C329" s="11" t="e">
        <f t="shared" ref="C329:C367" si="22">C328-D328</f>
        <v>#REF!</v>
      </c>
      <c r="D329" s="11" t="e">
        <f t="shared" si="20"/>
        <v>#REF!</v>
      </c>
      <c r="E329" s="11" t="e">
        <f t="shared" si="21"/>
        <v>#REF!</v>
      </c>
      <c r="F329" s="12" t="e">
        <f t="shared" ref="F329:F367" si="23">SUM(D329:E329)</f>
        <v>#REF!</v>
      </c>
    </row>
    <row r="330" spans="1:6" x14ac:dyDescent="0.2">
      <c r="A330" s="117"/>
      <c r="B330" s="10">
        <v>323</v>
      </c>
      <c r="C330" s="11" t="e">
        <f t="shared" si="22"/>
        <v>#REF!</v>
      </c>
      <c r="D330" s="11" t="e">
        <f t="shared" si="20"/>
        <v>#REF!</v>
      </c>
      <c r="E330" s="11" t="e">
        <f t="shared" si="21"/>
        <v>#REF!</v>
      </c>
      <c r="F330" s="12" t="e">
        <f t="shared" si="23"/>
        <v>#REF!</v>
      </c>
    </row>
    <row r="331" spans="1:6" x14ac:dyDescent="0.2">
      <c r="A331" s="118"/>
      <c r="B331" s="13">
        <v>324</v>
      </c>
      <c r="C331" s="14" t="e">
        <f t="shared" si="22"/>
        <v>#REF!</v>
      </c>
      <c r="D331" s="14" t="e">
        <f t="shared" si="20"/>
        <v>#REF!</v>
      </c>
      <c r="E331" s="14" t="e">
        <f t="shared" si="21"/>
        <v>#REF!</v>
      </c>
      <c r="F331" s="15" t="e">
        <f t="shared" si="23"/>
        <v>#REF!</v>
      </c>
    </row>
    <row r="332" spans="1:6" ht="12.75" customHeight="1" x14ac:dyDescent="0.2">
      <c r="A332" s="116" t="s">
        <v>103</v>
      </c>
      <c r="B332" s="7">
        <v>325</v>
      </c>
      <c r="C332" s="8" t="e">
        <f t="shared" si="22"/>
        <v>#REF!</v>
      </c>
      <c r="D332" s="8" t="e">
        <f t="shared" si="20"/>
        <v>#REF!</v>
      </c>
      <c r="E332" s="8" t="e">
        <f t="shared" si="21"/>
        <v>#REF!</v>
      </c>
      <c r="F332" s="9" t="e">
        <f t="shared" si="23"/>
        <v>#REF!</v>
      </c>
    </row>
    <row r="333" spans="1:6" x14ac:dyDescent="0.2">
      <c r="A333" s="117"/>
      <c r="B333" s="10">
        <v>326</v>
      </c>
      <c r="C333" s="11" t="e">
        <f t="shared" si="22"/>
        <v>#REF!</v>
      </c>
      <c r="D333" s="11" t="e">
        <f t="shared" si="20"/>
        <v>#REF!</v>
      </c>
      <c r="E333" s="11" t="e">
        <f t="shared" si="21"/>
        <v>#REF!</v>
      </c>
      <c r="F333" s="12" t="e">
        <f t="shared" si="23"/>
        <v>#REF!</v>
      </c>
    </row>
    <row r="334" spans="1:6" x14ac:dyDescent="0.2">
      <c r="A334" s="117"/>
      <c r="B334" s="10">
        <v>327</v>
      </c>
      <c r="C334" s="11" t="e">
        <f t="shared" si="22"/>
        <v>#REF!</v>
      </c>
      <c r="D334" s="11" t="e">
        <f t="shared" si="20"/>
        <v>#REF!</v>
      </c>
      <c r="E334" s="11" t="e">
        <f t="shared" si="21"/>
        <v>#REF!</v>
      </c>
      <c r="F334" s="12" t="e">
        <f t="shared" si="23"/>
        <v>#REF!</v>
      </c>
    </row>
    <row r="335" spans="1:6" x14ac:dyDescent="0.2">
      <c r="A335" s="117"/>
      <c r="B335" s="10">
        <v>328</v>
      </c>
      <c r="C335" s="11" t="e">
        <f t="shared" si="22"/>
        <v>#REF!</v>
      </c>
      <c r="D335" s="11" t="e">
        <f t="shared" si="20"/>
        <v>#REF!</v>
      </c>
      <c r="E335" s="11" t="e">
        <f t="shared" si="21"/>
        <v>#REF!</v>
      </c>
      <c r="F335" s="12" t="e">
        <f t="shared" si="23"/>
        <v>#REF!</v>
      </c>
    </row>
    <row r="336" spans="1:6" x14ac:dyDescent="0.2">
      <c r="A336" s="117"/>
      <c r="B336" s="10">
        <v>329</v>
      </c>
      <c r="C336" s="11" t="e">
        <f t="shared" si="22"/>
        <v>#REF!</v>
      </c>
      <c r="D336" s="11" t="e">
        <f t="shared" si="20"/>
        <v>#REF!</v>
      </c>
      <c r="E336" s="11" t="e">
        <f t="shared" si="21"/>
        <v>#REF!</v>
      </c>
      <c r="F336" s="12" t="e">
        <f t="shared" si="23"/>
        <v>#REF!</v>
      </c>
    </row>
    <row r="337" spans="1:6" x14ac:dyDescent="0.2">
      <c r="A337" s="117"/>
      <c r="B337" s="10">
        <v>330</v>
      </c>
      <c r="C337" s="11" t="e">
        <f t="shared" si="22"/>
        <v>#REF!</v>
      </c>
      <c r="D337" s="11" t="e">
        <f t="shared" si="20"/>
        <v>#REF!</v>
      </c>
      <c r="E337" s="11" t="e">
        <f t="shared" si="21"/>
        <v>#REF!</v>
      </c>
      <c r="F337" s="12" t="e">
        <f t="shared" si="23"/>
        <v>#REF!</v>
      </c>
    </row>
    <row r="338" spans="1:6" x14ac:dyDescent="0.2">
      <c r="A338" s="117"/>
      <c r="B338" s="10">
        <v>331</v>
      </c>
      <c r="C338" s="11" t="e">
        <f t="shared" si="22"/>
        <v>#REF!</v>
      </c>
      <c r="D338" s="11" t="e">
        <f t="shared" si="20"/>
        <v>#REF!</v>
      </c>
      <c r="E338" s="11" t="e">
        <f t="shared" si="21"/>
        <v>#REF!</v>
      </c>
      <c r="F338" s="12" t="e">
        <f t="shared" si="23"/>
        <v>#REF!</v>
      </c>
    </row>
    <row r="339" spans="1:6" x14ac:dyDescent="0.2">
      <c r="A339" s="117"/>
      <c r="B339" s="10">
        <v>332</v>
      </c>
      <c r="C339" s="11" t="e">
        <f t="shared" si="22"/>
        <v>#REF!</v>
      </c>
      <c r="D339" s="11" t="e">
        <f t="shared" si="20"/>
        <v>#REF!</v>
      </c>
      <c r="E339" s="11" t="e">
        <f t="shared" si="21"/>
        <v>#REF!</v>
      </c>
      <c r="F339" s="12" t="e">
        <f t="shared" si="23"/>
        <v>#REF!</v>
      </c>
    </row>
    <row r="340" spans="1:6" x14ac:dyDescent="0.2">
      <c r="A340" s="117"/>
      <c r="B340" s="10">
        <v>333</v>
      </c>
      <c r="C340" s="11" t="e">
        <f t="shared" si="22"/>
        <v>#REF!</v>
      </c>
      <c r="D340" s="11" t="e">
        <f t="shared" si="20"/>
        <v>#REF!</v>
      </c>
      <c r="E340" s="11" t="e">
        <f t="shared" si="21"/>
        <v>#REF!</v>
      </c>
      <c r="F340" s="12" t="e">
        <f t="shared" si="23"/>
        <v>#REF!</v>
      </c>
    </row>
    <row r="341" spans="1:6" x14ac:dyDescent="0.2">
      <c r="A341" s="117"/>
      <c r="B341" s="10">
        <v>334</v>
      </c>
      <c r="C341" s="11" t="e">
        <f t="shared" si="22"/>
        <v>#REF!</v>
      </c>
      <c r="D341" s="11" t="e">
        <f t="shared" si="20"/>
        <v>#REF!</v>
      </c>
      <c r="E341" s="11" t="e">
        <f t="shared" si="21"/>
        <v>#REF!</v>
      </c>
      <c r="F341" s="12" t="e">
        <f t="shared" si="23"/>
        <v>#REF!</v>
      </c>
    </row>
    <row r="342" spans="1:6" x14ac:dyDescent="0.2">
      <c r="A342" s="117"/>
      <c r="B342" s="10">
        <v>335</v>
      </c>
      <c r="C342" s="11" t="e">
        <f t="shared" si="22"/>
        <v>#REF!</v>
      </c>
      <c r="D342" s="11" t="e">
        <f t="shared" si="20"/>
        <v>#REF!</v>
      </c>
      <c r="E342" s="11" t="e">
        <f t="shared" si="21"/>
        <v>#REF!</v>
      </c>
      <c r="F342" s="12" t="e">
        <f t="shared" si="23"/>
        <v>#REF!</v>
      </c>
    </row>
    <row r="343" spans="1:6" x14ac:dyDescent="0.2">
      <c r="A343" s="118"/>
      <c r="B343" s="13">
        <v>336</v>
      </c>
      <c r="C343" s="14" t="e">
        <f t="shared" si="22"/>
        <v>#REF!</v>
      </c>
      <c r="D343" s="14" t="e">
        <f t="shared" si="20"/>
        <v>#REF!</v>
      </c>
      <c r="E343" s="14" t="e">
        <f t="shared" si="21"/>
        <v>#REF!</v>
      </c>
      <c r="F343" s="15" t="e">
        <f t="shared" si="23"/>
        <v>#REF!</v>
      </c>
    </row>
    <row r="344" spans="1:6" ht="12.75" customHeight="1" x14ac:dyDescent="0.2">
      <c r="A344" s="116" t="s">
        <v>104</v>
      </c>
      <c r="B344" s="7">
        <v>337</v>
      </c>
      <c r="C344" s="8" t="e">
        <f t="shared" si="22"/>
        <v>#REF!</v>
      </c>
      <c r="D344" s="8" t="e">
        <f t="shared" si="20"/>
        <v>#REF!</v>
      </c>
      <c r="E344" s="8" t="e">
        <f t="shared" si="21"/>
        <v>#REF!</v>
      </c>
      <c r="F344" s="9" t="e">
        <f t="shared" si="23"/>
        <v>#REF!</v>
      </c>
    </row>
    <row r="345" spans="1:6" x14ac:dyDescent="0.2">
      <c r="A345" s="117"/>
      <c r="B345" s="10">
        <v>338</v>
      </c>
      <c r="C345" s="11" t="e">
        <f t="shared" si="22"/>
        <v>#REF!</v>
      </c>
      <c r="D345" s="11" t="e">
        <f t="shared" si="20"/>
        <v>#REF!</v>
      </c>
      <c r="E345" s="11" t="e">
        <f t="shared" si="21"/>
        <v>#REF!</v>
      </c>
      <c r="F345" s="12" t="e">
        <f t="shared" si="23"/>
        <v>#REF!</v>
      </c>
    </row>
    <row r="346" spans="1:6" x14ac:dyDescent="0.2">
      <c r="A346" s="117"/>
      <c r="B346" s="10">
        <v>339</v>
      </c>
      <c r="C346" s="11" t="e">
        <f t="shared" si="22"/>
        <v>#REF!</v>
      </c>
      <c r="D346" s="11" t="e">
        <f t="shared" si="20"/>
        <v>#REF!</v>
      </c>
      <c r="E346" s="11" t="e">
        <f t="shared" si="21"/>
        <v>#REF!</v>
      </c>
      <c r="F346" s="12" t="e">
        <f t="shared" si="23"/>
        <v>#REF!</v>
      </c>
    </row>
    <row r="347" spans="1:6" x14ac:dyDescent="0.2">
      <c r="A347" s="117"/>
      <c r="B347" s="10">
        <v>340</v>
      </c>
      <c r="C347" s="11" t="e">
        <f t="shared" si="22"/>
        <v>#REF!</v>
      </c>
      <c r="D347" s="11" t="e">
        <f t="shared" si="20"/>
        <v>#REF!</v>
      </c>
      <c r="E347" s="11" t="e">
        <f t="shared" si="21"/>
        <v>#REF!</v>
      </c>
      <c r="F347" s="12" t="e">
        <f t="shared" si="23"/>
        <v>#REF!</v>
      </c>
    </row>
    <row r="348" spans="1:6" x14ac:dyDescent="0.2">
      <c r="A348" s="117"/>
      <c r="B348" s="10">
        <v>341</v>
      </c>
      <c r="C348" s="11" t="e">
        <f t="shared" si="22"/>
        <v>#REF!</v>
      </c>
      <c r="D348" s="11" t="e">
        <f t="shared" si="20"/>
        <v>#REF!</v>
      </c>
      <c r="E348" s="11" t="e">
        <f t="shared" si="21"/>
        <v>#REF!</v>
      </c>
      <c r="F348" s="12" t="e">
        <f t="shared" si="23"/>
        <v>#REF!</v>
      </c>
    </row>
    <row r="349" spans="1:6" x14ac:dyDescent="0.2">
      <c r="A349" s="117"/>
      <c r="B349" s="10">
        <v>342</v>
      </c>
      <c r="C349" s="11" t="e">
        <f t="shared" si="22"/>
        <v>#REF!</v>
      </c>
      <c r="D349" s="11" t="e">
        <f t="shared" si="20"/>
        <v>#REF!</v>
      </c>
      <c r="E349" s="11" t="e">
        <f t="shared" si="21"/>
        <v>#REF!</v>
      </c>
      <c r="F349" s="12" t="e">
        <f t="shared" si="23"/>
        <v>#REF!</v>
      </c>
    </row>
    <row r="350" spans="1:6" x14ac:dyDescent="0.2">
      <c r="A350" s="117"/>
      <c r="B350" s="10">
        <v>343</v>
      </c>
      <c r="C350" s="11" t="e">
        <f t="shared" si="22"/>
        <v>#REF!</v>
      </c>
      <c r="D350" s="11" t="e">
        <f t="shared" si="20"/>
        <v>#REF!</v>
      </c>
      <c r="E350" s="11" t="e">
        <f t="shared" si="21"/>
        <v>#REF!</v>
      </c>
      <c r="F350" s="12" t="e">
        <f t="shared" si="23"/>
        <v>#REF!</v>
      </c>
    </row>
    <row r="351" spans="1:6" x14ac:dyDescent="0.2">
      <c r="A351" s="117"/>
      <c r="B351" s="10">
        <v>344</v>
      </c>
      <c r="C351" s="11" t="e">
        <f t="shared" si="22"/>
        <v>#REF!</v>
      </c>
      <c r="D351" s="11" t="e">
        <f t="shared" si="20"/>
        <v>#REF!</v>
      </c>
      <c r="E351" s="11" t="e">
        <f t="shared" si="21"/>
        <v>#REF!</v>
      </c>
      <c r="F351" s="12" t="e">
        <f t="shared" si="23"/>
        <v>#REF!</v>
      </c>
    </row>
    <row r="352" spans="1:6" x14ac:dyDescent="0.2">
      <c r="A352" s="117"/>
      <c r="B352" s="10">
        <v>345</v>
      </c>
      <c r="C352" s="11" t="e">
        <f t="shared" si="22"/>
        <v>#REF!</v>
      </c>
      <c r="D352" s="11" t="e">
        <f t="shared" si="20"/>
        <v>#REF!</v>
      </c>
      <c r="E352" s="11" t="e">
        <f t="shared" si="21"/>
        <v>#REF!</v>
      </c>
      <c r="F352" s="12" t="e">
        <f t="shared" si="23"/>
        <v>#REF!</v>
      </c>
    </row>
    <row r="353" spans="1:6" x14ac:dyDescent="0.2">
      <c r="A353" s="117"/>
      <c r="B353" s="10">
        <v>346</v>
      </c>
      <c r="C353" s="11" t="e">
        <f t="shared" si="22"/>
        <v>#REF!</v>
      </c>
      <c r="D353" s="11" t="e">
        <f t="shared" si="20"/>
        <v>#REF!</v>
      </c>
      <c r="E353" s="11" t="e">
        <f t="shared" si="21"/>
        <v>#REF!</v>
      </c>
      <c r="F353" s="12" t="e">
        <f t="shared" si="23"/>
        <v>#REF!</v>
      </c>
    </row>
    <row r="354" spans="1:6" x14ac:dyDescent="0.2">
      <c r="A354" s="117"/>
      <c r="B354" s="10">
        <v>347</v>
      </c>
      <c r="C354" s="11" t="e">
        <f t="shared" si="22"/>
        <v>#REF!</v>
      </c>
      <c r="D354" s="11" t="e">
        <f t="shared" si="20"/>
        <v>#REF!</v>
      </c>
      <c r="E354" s="11" t="e">
        <f t="shared" si="21"/>
        <v>#REF!</v>
      </c>
      <c r="F354" s="12" t="e">
        <f t="shared" si="23"/>
        <v>#REF!</v>
      </c>
    </row>
    <row r="355" spans="1:6" x14ac:dyDescent="0.2">
      <c r="A355" s="118"/>
      <c r="B355" s="13">
        <v>348</v>
      </c>
      <c r="C355" s="14" t="e">
        <f t="shared" si="22"/>
        <v>#REF!</v>
      </c>
      <c r="D355" s="14" t="e">
        <f t="shared" si="20"/>
        <v>#REF!</v>
      </c>
      <c r="E355" s="14" t="e">
        <f t="shared" si="21"/>
        <v>#REF!</v>
      </c>
      <c r="F355" s="15" t="e">
        <f t="shared" si="23"/>
        <v>#REF!</v>
      </c>
    </row>
    <row r="356" spans="1:6" ht="12.75" customHeight="1" x14ac:dyDescent="0.2">
      <c r="A356" s="116" t="s">
        <v>105</v>
      </c>
      <c r="B356" s="10">
        <v>349</v>
      </c>
      <c r="C356" s="11" t="e">
        <f t="shared" si="22"/>
        <v>#REF!</v>
      </c>
      <c r="D356" s="11" t="e">
        <f t="shared" si="20"/>
        <v>#REF!</v>
      </c>
      <c r="E356" s="11" t="e">
        <f t="shared" si="21"/>
        <v>#REF!</v>
      </c>
      <c r="F356" s="9" t="e">
        <f t="shared" si="23"/>
        <v>#REF!</v>
      </c>
    </row>
    <row r="357" spans="1:6" x14ac:dyDescent="0.2">
      <c r="A357" s="117"/>
      <c r="B357" s="10">
        <v>350</v>
      </c>
      <c r="C357" s="11" t="e">
        <f t="shared" si="22"/>
        <v>#REF!</v>
      </c>
      <c r="D357" s="11" t="e">
        <f t="shared" si="20"/>
        <v>#REF!</v>
      </c>
      <c r="E357" s="11" t="e">
        <f t="shared" si="21"/>
        <v>#REF!</v>
      </c>
      <c r="F357" s="12" t="e">
        <f t="shared" si="23"/>
        <v>#REF!</v>
      </c>
    </row>
    <row r="358" spans="1:6" x14ac:dyDescent="0.2">
      <c r="A358" s="117"/>
      <c r="B358" s="10">
        <v>351</v>
      </c>
      <c r="C358" s="11" t="e">
        <f t="shared" si="22"/>
        <v>#REF!</v>
      </c>
      <c r="D358" s="11" t="e">
        <f t="shared" si="20"/>
        <v>#REF!</v>
      </c>
      <c r="E358" s="11" t="e">
        <f t="shared" si="21"/>
        <v>#REF!</v>
      </c>
      <c r="F358" s="12" t="e">
        <f t="shared" si="23"/>
        <v>#REF!</v>
      </c>
    </row>
    <row r="359" spans="1:6" x14ac:dyDescent="0.2">
      <c r="A359" s="117"/>
      <c r="B359" s="10">
        <v>352</v>
      </c>
      <c r="C359" s="11" t="e">
        <f t="shared" si="22"/>
        <v>#REF!</v>
      </c>
      <c r="D359" s="11" t="e">
        <f t="shared" si="20"/>
        <v>#REF!</v>
      </c>
      <c r="E359" s="11" t="e">
        <f t="shared" si="21"/>
        <v>#REF!</v>
      </c>
      <c r="F359" s="12" t="e">
        <f t="shared" si="23"/>
        <v>#REF!</v>
      </c>
    </row>
    <row r="360" spans="1:6" x14ac:dyDescent="0.2">
      <c r="A360" s="117"/>
      <c r="B360" s="10">
        <v>353</v>
      </c>
      <c r="C360" s="11" t="e">
        <f t="shared" si="22"/>
        <v>#REF!</v>
      </c>
      <c r="D360" s="11" t="e">
        <f t="shared" si="20"/>
        <v>#REF!</v>
      </c>
      <c r="E360" s="11" t="e">
        <f t="shared" si="21"/>
        <v>#REF!</v>
      </c>
      <c r="F360" s="12" t="e">
        <f t="shared" si="23"/>
        <v>#REF!</v>
      </c>
    </row>
    <row r="361" spans="1:6" x14ac:dyDescent="0.2">
      <c r="A361" s="117"/>
      <c r="B361" s="10">
        <v>354</v>
      </c>
      <c r="C361" s="11" t="e">
        <f t="shared" si="22"/>
        <v>#REF!</v>
      </c>
      <c r="D361" s="11" t="e">
        <f t="shared" si="20"/>
        <v>#REF!</v>
      </c>
      <c r="E361" s="11" t="e">
        <f t="shared" si="21"/>
        <v>#REF!</v>
      </c>
      <c r="F361" s="12" t="e">
        <f t="shared" si="23"/>
        <v>#REF!</v>
      </c>
    </row>
    <row r="362" spans="1:6" x14ac:dyDescent="0.2">
      <c r="A362" s="117"/>
      <c r="B362" s="10">
        <v>355</v>
      </c>
      <c r="C362" s="11" t="e">
        <f t="shared" si="22"/>
        <v>#REF!</v>
      </c>
      <c r="D362" s="11" t="e">
        <f t="shared" si="20"/>
        <v>#REF!</v>
      </c>
      <c r="E362" s="11" t="e">
        <f t="shared" si="21"/>
        <v>#REF!</v>
      </c>
      <c r="F362" s="12" t="e">
        <f t="shared" si="23"/>
        <v>#REF!</v>
      </c>
    </row>
    <row r="363" spans="1:6" x14ac:dyDescent="0.2">
      <c r="A363" s="117"/>
      <c r="B363" s="10">
        <v>356</v>
      </c>
      <c r="C363" s="11" t="e">
        <f t="shared" si="22"/>
        <v>#REF!</v>
      </c>
      <c r="D363" s="11" t="e">
        <f t="shared" si="20"/>
        <v>#REF!</v>
      </c>
      <c r="E363" s="11" t="e">
        <f t="shared" si="21"/>
        <v>#REF!</v>
      </c>
      <c r="F363" s="12" t="e">
        <f t="shared" si="23"/>
        <v>#REF!</v>
      </c>
    </row>
    <row r="364" spans="1:6" x14ac:dyDescent="0.2">
      <c r="A364" s="117"/>
      <c r="B364" s="10">
        <v>357</v>
      </c>
      <c r="C364" s="11" t="e">
        <f t="shared" si="22"/>
        <v>#REF!</v>
      </c>
      <c r="D364" s="11" t="e">
        <f t="shared" si="20"/>
        <v>#REF!</v>
      </c>
      <c r="E364" s="11" t="e">
        <f t="shared" si="21"/>
        <v>#REF!</v>
      </c>
      <c r="F364" s="12" t="e">
        <f t="shared" si="23"/>
        <v>#REF!</v>
      </c>
    </row>
    <row r="365" spans="1:6" x14ac:dyDescent="0.2">
      <c r="A365" s="117"/>
      <c r="B365" s="10">
        <v>358</v>
      </c>
      <c r="C365" s="11" t="e">
        <f t="shared" si="22"/>
        <v>#REF!</v>
      </c>
      <c r="D365" s="11" t="e">
        <f t="shared" si="20"/>
        <v>#REF!</v>
      </c>
      <c r="E365" s="11" t="e">
        <f t="shared" si="21"/>
        <v>#REF!</v>
      </c>
      <c r="F365" s="12" t="e">
        <f t="shared" si="23"/>
        <v>#REF!</v>
      </c>
    </row>
    <row r="366" spans="1:6" x14ac:dyDescent="0.2">
      <c r="A366" s="117"/>
      <c r="B366" s="10">
        <v>359</v>
      </c>
      <c r="C366" s="11" t="e">
        <f t="shared" si="22"/>
        <v>#REF!</v>
      </c>
      <c r="D366" s="11" t="e">
        <f t="shared" si="20"/>
        <v>#REF!</v>
      </c>
      <c r="E366" s="11" t="e">
        <f t="shared" si="21"/>
        <v>#REF!</v>
      </c>
      <c r="F366" s="12" t="e">
        <f t="shared" si="23"/>
        <v>#REF!</v>
      </c>
    </row>
    <row r="367" spans="1:6" x14ac:dyDescent="0.2">
      <c r="A367" s="118"/>
      <c r="B367" s="13">
        <v>360</v>
      </c>
      <c r="C367" s="14" t="e">
        <f t="shared" si="22"/>
        <v>#REF!</v>
      </c>
      <c r="D367" s="14" t="e">
        <f t="shared" si="20"/>
        <v>#REF!</v>
      </c>
      <c r="E367" s="14" t="e">
        <f t="shared" si="21"/>
        <v>#REF!</v>
      </c>
      <c r="F367" s="15" t="e">
        <f t="shared" si="23"/>
        <v>#REF!</v>
      </c>
    </row>
    <row r="368" spans="1:6" x14ac:dyDescent="0.2">
      <c r="C368" s="18"/>
    </row>
  </sheetData>
  <mergeCells count="30">
    <mergeCell ref="A8:A19"/>
    <mergeCell ref="A20:A31"/>
    <mergeCell ref="A32:A43"/>
    <mergeCell ref="A44:A55"/>
    <mergeCell ref="A56:A67"/>
    <mergeCell ref="A68:A79"/>
    <mergeCell ref="A80:A91"/>
    <mergeCell ref="A92:A103"/>
    <mergeCell ref="A104:A115"/>
    <mergeCell ref="A116:A127"/>
    <mergeCell ref="A128:A139"/>
    <mergeCell ref="A140:A151"/>
    <mergeCell ref="A152:A163"/>
    <mergeCell ref="A164:A175"/>
    <mergeCell ref="A176:A187"/>
    <mergeCell ref="A188:A199"/>
    <mergeCell ref="A200:A211"/>
    <mergeCell ref="A212:A223"/>
    <mergeCell ref="A224:A235"/>
    <mergeCell ref="A236:A247"/>
    <mergeCell ref="A248:A259"/>
    <mergeCell ref="A260:A271"/>
    <mergeCell ref="A272:A283"/>
    <mergeCell ref="A284:A295"/>
    <mergeCell ref="A344:A355"/>
    <mergeCell ref="A356:A367"/>
    <mergeCell ref="A296:A307"/>
    <mergeCell ref="A308:A319"/>
    <mergeCell ref="A320:A331"/>
    <mergeCell ref="A332:A343"/>
  </mergeCells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368"/>
  <sheetViews>
    <sheetView showGridLines="0" topLeftCell="A34" workbookViewId="0">
      <selection activeCell="F7" sqref="F7"/>
    </sheetView>
  </sheetViews>
  <sheetFormatPr defaultColWidth="29.7109375" defaultRowHeight="12.75" x14ac:dyDescent="0.2"/>
  <cols>
    <col min="1" max="1" width="3.28515625" style="16" bestFit="1" customWidth="1"/>
    <col min="2" max="2" width="9" style="3" bestFit="1" customWidth="1"/>
    <col min="3" max="3" width="11.140625" style="3" bestFit="1" customWidth="1"/>
    <col min="4" max="4" width="18.5703125" style="3" bestFit="1" customWidth="1"/>
    <col min="5" max="5" width="17" style="3" bestFit="1" customWidth="1"/>
    <col min="6" max="6" width="16.42578125" style="3" bestFit="1" customWidth="1"/>
    <col min="7" max="16384" width="29.7109375" style="17"/>
  </cols>
  <sheetData>
    <row r="1" spans="1:10" x14ac:dyDescent="0.2">
      <c r="B1" s="1" t="s">
        <v>68</v>
      </c>
      <c r="C1" s="2">
        <f>'Analysis (3)'!I12</f>
        <v>120000</v>
      </c>
      <c r="G1" s="16"/>
      <c r="H1" s="3"/>
      <c r="I1" s="3"/>
      <c r="J1" s="3"/>
    </row>
    <row r="2" spans="1:10" x14ac:dyDescent="0.2">
      <c r="B2" s="1" t="s">
        <v>70</v>
      </c>
      <c r="C2" s="4">
        <f>'Analysis (3)'!I13</f>
        <v>0.05</v>
      </c>
      <c r="G2" s="16"/>
      <c r="H2" s="3"/>
      <c r="I2" s="3"/>
      <c r="J2" s="3"/>
    </row>
    <row r="3" spans="1:10" x14ac:dyDescent="0.2">
      <c r="B3" s="1" t="s">
        <v>69</v>
      </c>
      <c r="C3" s="19">
        <f>'Analysis (3)'!I14</f>
        <v>30</v>
      </c>
      <c r="G3" s="16"/>
      <c r="H3" s="3"/>
      <c r="I3" s="3"/>
      <c r="J3" s="3"/>
    </row>
    <row r="4" spans="1:10" x14ac:dyDescent="0.2">
      <c r="G4" s="16"/>
      <c r="H4" s="3"/>
      <c r="I4" s="3"/>
      <c r="J4" s="3"/>
    </row>
    <row r="5" spans="1:10" x14ac:dyDescent="0.2">
      <c r="G5" s="16"/>
      <c r="H5" s="3"/>
      <c r="I5" s="3"/>
      <c r="J5" s="3"/>
    </row>
    <row r="6" spans="1:10" x14ac:dyDescent="0.2">
      <c r="G6" s="16"/>
      <c r="H6" s="3"/>
      <c r="I6" s="3"/>
      <c r="J6" s="3"/>
    </row>
    <row r="7" spans="1:10" s="3" customFormat="1" x14ac:dyDescent="0.2">
      <c r="A7" s="5"/>
      <c r="B7" s="6" t="s">
        <v>71</v>
      </c>
      <c r="C7" s="6" t="s">
        <v>72</v>
      </c>
      <c r="D7" s="6" t="s">
        <v>73</v>
      </c>
      <c r="E7" s="6" t="s">
        <v>74</v>
      </c>
      <c r="F7" s="6" t="s">
        <v>75</v>
      </c>
    </row>
    <row r="8" spans="1:10" ht="12.75" customHeight="1" x14ac:dyDescent="0.2">
      <c r="A8" s="116" t="s">
        <v>76</v>
      </c>
      <c r="B8" s="7">
        <v>1</v>
      </c>
      <c r="C8" s="8">
        <f>C1</f>
        <v>120000</v>
      </c>
      <c r="D8" s="8">
        <f t="shared" ref="D8:D71" si="0">PPMT($C$2/12,1,($C$3*12)+1-B8,C8,0)*-1</f>
        <v>144.18594761456686</v>
      </c>
      <c r="E8" s="8">
        <f t="shared" ref="E8:E71" si="1">IPMT($C$2/12,1,($C$3*12)+1-B8,C8,0)*-1</f>
        <v>500</v>
      </c>
      <c r="F8" s="9">
        <f>SUM(E8+D8)</f>
        <v>644.18594761456689</v>
      </c>
    </row>
    <row r="9" spans="1:10" x14ac:dyDescent="0.2">
      <c r="A9" s="117"/>
      <c r="B9" s="10">
        <v>2</v>
      </c>
      <c r="C9" s="11">
        <f t="shared" ref="C9:C72" si="2">C8-D8</f>
        <v>119855.81405238544</v>
      </c>
      <c r="D9" s="11">
        <f t="shared" si="0"/>
        <v>144.78672239629415</v>
      </c>
      <c r="E9" s="11">
        <f t="shared" si="1"/>
        <v>499.39922521827259</v>
      </c>
      <c r="F9" s="12">
        <f t="shared" ref="F9:F72" si="3">SUM(D9:E9)</f>
        <v>644.18594761456677</v>
      </c>
    </row>
    <row r="10" spans="1:10" x14ac:dyDescent="0.2">
      <c r="A10" s="117"/>
      <c r="B10" s="10">
        <v>3</v>
      </c>
      <c r="C10" s="11">
        <f t="shared" si="2"/>
        <v>119711.02732998914</v>
      </c>
      <c r="D10" s="11">
        <f t="shared" si="0"/>
        <v>145.39000040627877</v>
      </c>
      <c r="E10" s="11">
        <f t="shared" si="1"/>
        <v>498.795947208288</v>
      </c>
      <c r="F10" s="12">
        <f t="shared" si="3"/>
        <v>644.18594761456677</v>
      </c>
    </row>
    <row r="11" spans="1:10" x14ac:dyDescent="0.2">
      <c r="A11" s="117"/>
      <c r="B11" s="10">
        <v>4</v>
      </c>
      <c r="C11" s="11">
        <f t="shared" si="2"/>
        <v>119565.63732958287</v>
      </c>
      <c r="D11" s="11">
        <f t="shared" si="0"/>
        <v>145.99579207463827</v>
      </c>
      <c r="E11" s="11">
        <f t="shared" si="1"/>
        <v>498.19015553992858</v>
      </c>
      <c r="F11" s="12">
        <f t="shared" si="3"/>
        <v>644.18594761456689</v>
      </c>
    </row>
    <row r="12" spans="1:10" x14ac:dyDescent="0.2">
      <c r="A12" s="117"/>
      <c r="B12" s="10">
        <v>5</v>
      </c>
      <c r="C12" s="11">
        <f t="shared" si="2"/>
        <v>119419.64153750823</v>
      </c>
      <c r="D12" s="11">
        <f t="shared" si="0"/>
        <v>146.60410787494925</v>
      </c>
      <c r="E12" s="11">
        <f t="shared" si="1"/>
        <v>497.58183973961764</v>
      </c>
      <c r="F12" s="12">
        <f t="shared" si="3"/>
        <v>644.18594761456689</v>
      </c>
    </row>
    <row r="13" spans="1:10" x14ac:dyDescent="0.2">
      <c r="A13" s="117"/>
      <c r="B13" s="10">
        <v>6</v>
      </c>
      <c r="C13" s="11">
        <f t="shared" si="2"/>
        <v>119273.03742963327</v>
      </c>
      <c r="D13" s="11">
        <f t="shared" si="0"/>
        <v>147.21495832442821</v>
      </c>
      <c r="E13" s="11">
        <f t="shared" si="1"/>
        <v>496.97098929013862</v>
      </c>
      <c r="F13" s="12">
        <f t="shared" si="3"/>
        <v>644.18594761456689</v>
      </c>
    </row>
    <row r="14" spans="1:10" x14ac:dyDescent="0.2">
      <c r="A14" s="117"/>
      <c r="B14" s="10">
        <v>7</v>
      </c>
      <c r="C14" s="11">
        <f t="shared" si="2"/>
        <v>119125.82247130884</v>
      </c>
      <c r="D14" s="11">
        <f t="shared" si="0"/>
        <v>147.82835398411328</v>
      </c>
      <c r="E14" s="11">
        <f t="shared" si="1"/>
        <v>496.35759363045349</v>
      </c>
      <c r="F14" s="12">
        <f t="shared" si="3"/>
        <v>644.18594761456677</v>
      </c>
    </row>
    <row r="15" spans="1:10" x14ac:dyDescent="0.2">
      <c r="A15" s="117"/>
      <c r="B15" s="10">
        <v>8</v>
      </c>
      <c r="C15" s="11">
        <f t="shared" si="2"/>
        <v>118977.99411732474</v>
      </c>
      <c r="D15" s="11">
        <f t="shared" si="0"/>
        <v>148.44430545904714</v>
      </c>
      <c r="E15" s="11">
        <f t="shared" si="1"/>
        <v>495.74164215551974</v>
      </c>
      <c r="F15" s="12">
        <f t="shared" si="3"/>
        <v>644.18594761456689</v>
      </c>
    </row>
    <row r="16" spans="1:10" x14ac:dyDescent="0.2">
      <c r="A16" s="117"/>
      <c r="B16" s="10">
        <v>9</v>
      </c>
      <c r="C16" s="11">
        <f t="shared" si="2"/>
        <v>118829.54981186568</v>
      </c>
      <c r="D16" s="11">
        <f t="shared" si="0"/>
        <v>149.06282339845984</v>
      </c>
      <c r="E16" s="11">
        <f t="shared" si="1"/>
        <v>495.12312421610699</v>
      </c>
      <c r="F16" s="12">
        <f t="shared" si="3"/>
        <v>644.18594761456689</v>
      </c>
    </row>
    <row r="17" spans="1:7" x14ac:dyDescent="0.2">
      <c r="A17" s="117"/>
      <c r="B17" s="10">
        <v>10</v>
      </c>
      <c r="C17" s="11">
        <f t="shared" si="2"/>
        <v>118680.48698846722</v>
      </c>
      <c r="D17" s="11">
        <f t="shared" si="0"/>
        <v>149.68391849595344</v>
      </c>
      <c r="E17" s="11">
        <f t="shared" si="1"/>
        <v>494.50202911861339</v>
      </c>
      <c r="F17" s="12">
        <f t="shared" si="3"/>
        <v>644.18594761456689</v>
      </c>
    </row>
    <row r="18" spans="1:7" x14ac:dyDescent="0.2">
      <c r="A18" s="117"/>
      <c r="B18" s="10">
        <v>11</v>
      </c>
      <c r="C18" s="11">
        <f t="shared" si="2"/>
        <v>118530.80306997127</v>
      </c>
      <c r="D18" s="11">
        <f t="shared" si="0"/>
        <v>150.30760148968653</v>
      </c>
      <c r="E18" s="11">
        <f t="shared" si="1"/>
        <v>493.8783461248803</v>
      </c>
      <c r="F18" s="12">
        <f t="shared" si="3"/>
        <v>644.18594761456689</v>
      </c>
    </row>
    <row r="19" spans="1:7" x14ac:dyDescent="0.2">
      <c r="A19" s="118"/>
      <c r="B19" s="13">
        <v>12</v>
      </c>
      <c r="C19" s="14">
        <f t="shared" si="2"/>
        <v>118380.49546848159</v>
      </c>
      <c r="D19" s="14">
        <f t="shared" si="0"/>
        <v>150.93388316256022</v>
      </c>
      <c r="E19" s="14">
        <f t="shared" si="1"/>
        <v>493.25206445200661</v>
      </c>
      <c r="F19" s="15">
        <f t="shared" si="3"/>
        <v>644.18594761456689</v>
      </c>
      <c r="G19" s="20">
        <f>SUM(E8:E19)</f>
        <v>5959.7929566938265</v>
      </c>
    </row>
    <row r="20" spans="1:7" ht="12.75" customHeight="1" x14ac:dyDescent="0.2">
      <c r="A20" s="116" t="s">
        <v>77</v>
      </c>
      <c r="B20" s="7">
        <v>13</v>
      </c>
      <c r="C20" s="8">
        <f t="shared" si="2"/>
        <v>118229.56158531902</v>
      </c>
      <c r="D20" s="8">
        <f t="shared" si="0"/>
        <v>151.5627743424042</v>
      </c>
      <c r="E20" s="8">
        <f t="shared" si="1"/>
        <v>492.62317327216255</v>
      </c>
      <c r="F20" s="9">
        <f t="shared" si="3"/>
        <v>644.18594761456677</v>
      </c>
    </row>
    <row r="21" spans="1:7" x14ac:dyDescent="0.2">
      <c r="A21" s="117"/>
      <c r="B21" s="10">
        <v>14</v>
      </c>
      <c r="C21" s="11">
        <f t="shared" si="2"/>
        <v>118077.99881097663</v>
      </c>
      <c r="D21" s="11">
        <f t="shared" si="0"/>
        <v>152.19428590216427</v>
      </c>
      <c r="E21" s="11">
        <f t="shared" si="1"/>
        <v>491.99166171240256</v>
      </c>
      <c r="F21" s="12">
        <f t="shared" si="3"/>
        <v>644.18594761456689</v>
      </c>
    </row>
    <row r="22" spans="1:7" x14ac:dyDescent="0.2">
      <c r="A22" s="117"/>
      <c r="B22" s="10">
        <v>15</v>
      </c>
      <c r="C22" s="11">
        <f t="shared" si="2"/>
        <v>117925.80452507446</v>
      </c>
      <c r="D22" s="11">
        <f t="shared" si="0"/>
        <v>152.82842876008993</v>
      </c>
      <c r="E22" s="11">
        <f t="shared" si="1"/>
        <v>491.35751885447689</v>
      </c>
      <c r="F22" s="12">
        <f t="shared" si="3"/>
        <v>644.18594761456689</v>
      </c>
    </row>
    <row r="23" spans="1:7" x14ac:dyDescent="0.2">
      <c r="A23" s="117"/>
      <c r="B23" s="10">
        <v>16</v>
      </c>
      <c r="C23" s="11">
        <f t="shared" si="2"/>
        <v>117772.97609631438</v>
      </c>
      <c r="D23" s="11">
        <f t="shared" si="0"/>
        <v>153.46521387992365</v>
      </c>
      <c r="E23" s="11">
        <f t="shared" si="1"/>
        <v>490.72073373464326</v>
      </c>
      <c r="F23" s="12">
        <f t="shared" si="3"/>
        <v>644.18594761456689</v>
      </c>
    </row>
    <row r="24" spans="1:7" x14ac:dyDescent="0.2">
      <c r="A24" s="117"/>
      <c r="B24" s="10">
        <v>17</v>
      </c>
      <c r="C24" s="11">
        <f t="shared" si="2"/>
        <v>117619.51088243445</v>
      </c>
      <c r="D24" s="11">
        <f t="shared" si="0"/>
        <v>154.10465227109</v>
      </c>
      <c r="E24" s="11">
        <f t="shared" si="1"/>
        <v>490.08129534347682</v>
      </c>
      <c r="F24" s="12">
        <f t="shared" si="3"/>
        <v>644.18594761456689</v>
      </c>
    </row>
    <row r="25" spans="1:7" x14ac:dyDescent="0.2">
      <c r="A25" s="117"/>
      <c r="B25" s="10">
        <v>18</v>
      </c>
      <c r="C25" s="11">
        <f t="shared" si="2"/>
        <v>117465.40623016335</v>
      </c>
      <c r="D25" s="11">
        <f t="shared" si="0"/>
        <v>154.74675498888621</v>
      </c>
      <c r="E25" s="11">
        <f t="shared" si="1"/>
        <v>489.43919262568062</v>
      </c>
      <c r="F25" s="12">
        <f t="shared" si="3"/>
        <v>644.18594761456689</v>
      </c>
    </row>
    <row r="26" spans="1:7" x14ac:dyDescent="0.2">
      <c r="A26" s="117"/>
      <c r="B26" s="10">
        <v>19</v>
      </c>
      <c r="C26" s="11">
        <f t="shared" si="2"/>
        <v>117310.65947517447</v>
      </c>
      <c r="D26" s="11">
        <f t="shared" si="0"/>
        <v>155.39153313467327</v>
      </c>
      <c r="E26" s="11">
        <f t="shared" si="1"/>
        <v>488.79441447989365</v>
      </c>
      <c r="F26" s="12">
        <f t="shared" si="3"/>
        <v>644.18594761456689</v>
      </c>
    </row>
    <row r="27" spans="1:7" x14ac:dyDescent="0.2">
      <c r="A27" s="117"/>
      <c r="B27" s="10">
        <v>20</v>
      </c>
      <c r="C27" s="11">
        <f t="shared" si="2"/>
        <v>117155.26794203979</v>
      </c>
      <c r="D27" s="11">
        <f t="shared" si="0"/>
        <v>156.03899785606768</v>
      </c>
      <c r="E27" s="11">
        <f t="shared" si="1"/>
        <v>488.14694975849915</v>
      </c>
      <c r="F27" s="12">
        <f t="shared" si="3"/>
        <v>644.18594761456689</v>
      </c>
    </row>
    <row r="28" spans="1:7" x14ac:dyDescent="0.2">
      <c r="A28" s="117"/>
      <c r="B28" s="10">
        <v>21</v>
      </c>
      <c r="C28" s="11">
        <f t="shared" si="2"/>
        <v>116999.22894418372</v>
      </c>
      <c r="D28" s="11">
        <f t="shared" si="0"/>
        <v>156.68916034713465</v>
      </c>
      <c r="E28" s="11">
        <f t="shared" si="1"/>
        <v>487.49678726743218</v>
      </c>
      <c r="F28" s="12">
        <f t="shared" si="3"/>
        <v>644.18594761456689</v>
      </c>
    </row>
    <row r="29" spans="1:7" x14ac:dyDescent="0.2">
      <c r="A29" s="117"/>
      <c r="B29" s="10">
        <v>22</v>
      </c>
      <c r="C29" s="11">
        <f t="shared" si="2"/>
        <v>116842.53978383659</v>
      </c>
      <c r="D29" s="11">
        <f t="shared" si="0"/>
        <v>157.34203184858103</v>
      </c>
      <c r="E29" s="11">
        <f t="shared" si="1"/>
        <v>486.8439157659858</v>
      </c>
      <c r="F29" s="12">
        <f t="shared" si="3"/>
        <v>644.18594761456689</v>
      </c>
    </row>
    <row r="30" spans="1:7" x14ac:dyDescent="0.2">
      <c r="A30" s="117"/>
      <c r="B30" s="10">
        <v>23</v>
      </c>
      <c r="C30" s="11">
        <f t="shared" si="2"/>
        <v>116685.197751988</v>
      </c>
      <c r="D30" s="11">
        <f t="shared" si="0"/>
        <v>157.99762364795015</v>
      </c>
      <c r="E30" s="11">
        <f t="shared" si="1"/>
        <v>486.18832396661668</v>
      </c>
      <c r="F30" s="12">
        <f t="shared" si="3"/>
        <v>644.18594761456689</v>
      </c>
    </row>
    <row r="31" spans="1:7" x14ac:dyDescent="0.2">
      <c r="A31" s="118"/>
      <c r="B31" s="13">
        <v>24</v>
      </c>
      <c r="C31" s="14">
        <f t="shared" si="2"/>
        <v>116527.20012834005</v>
      </c>
      <c r="D31" s="14">
        <f t="shared" si="0"/>
        <v>158.65594707981657</v>
      </c>
      <c r="E31" s="14">
        <f t="shared" si="1"/>
        <v>485.53000053475017</v>
      </c>
      <c r="F31" s="15">
        <f t="shared" si="3"/>
        <v>644.18594761456677</v>
      </c>
    </row>
    <row r="32" spans="1:7" ht="12.75" customHeight="1" x14ac:dyDescent="0.2">
      <c r="A32" s="116" t="s">
        <v>78</v>
      </c>
      <c r="B32" s="7">
        <v>25</v>
      </c>
      <c r="C32" s="8">
        <f t="shared" si="2"/>
        <v>116368.54418126022</v>
      </c>
      <c r="D32" s="8">
        <f t="shared" si="0"/>
        <v>159.31701352598247</v>
      </c>
      <c r="E32" s="8">
        <f t="shared" si="1"/>
        <v>484.86893408858424</v>
      </c>
      <c r="F32" s="9">
        <f t="shared" si="3"/>
        <v>644.18594761456666</v>
      </c>
    </row>
    <row r="33" spans="1:6" x14ac:dyDescent="0.2">
      <c r="A33" s="117"/>
      <c r="B33" s="10">
        <v>26</v>
      </c>
      <c r="C33" s="11">
        <f t="shared" si="2"/>
        <v>116209.22716773424</v>
      </c>
      <c r="D33" s="11">
        <f t="shared" si="0"/>
        <v>159.98083441567405</v>
      </c>
      <c r="E33" s="11">
        <f t="shared" si="1"/>
        <v>484.20511319889266</v>
      </c>
      <c r="F33" s="12">
        <f t="shared" si="3"/>
        <v>644.18594761456666</v>
      </c>
    </row>
    <row r="34" spans="1:6" x14ac:dyDescent="0.2">
      <c r="A34" s="117"/>
      <c r="B34" s="10">
        <v>27</v>
      </c>
      <c r="C34" s="11">
        <f t="shared" si="2"/>
        <v>116049.24633331856</v>
      </c>
      <c r="D34" s="11">
        <f t="shared" si="0"/>
        <v>160.64742122573938</v>
      </c>
      <c r="E34" s="11">
        <f t="shared" si="1"/>
        <v>483.53852638882734</v>
      </c>
      <c r="F34" s="12">
        <f t="shared" si="3"/>
        <v>644.18594761456666</v>
      </c>
    </row>
    <row r="35" spans="1:6" x14ac:dyDescent="0.2">
      <c r="A35" s="117"/>
      <c r="B35" s="10">
        <v>28</v>
      </c>
      <c r="C35" s="11">
        <f t="shared" si="2"/>
        <v>115888.59891209281</v>
      </c>
      <c r="D35" s="11">
        <f t="shared" si="0"/>
        <v>161.31678548084656</v>
      </c>
      <c r="E35" s="11">
        <f t="shared" si="1"/>
        <v>482.86916213372007</v>
      </c>
      <c r="F35" s="12">
        <f t="shared" si="3"/>
        <v>644.18594761456666</v>
      </c>
    </row>
    <row r="36" spans="1:6" x14ac:dyDescent="0.2">
      <c r="A36" s="117"/>
      <c r="B36" s="10">
        <v>29</v>
      </c>
      <c r="C36" s="11">
        <f t="shared" si="2"/>
        <v>115727.28212661197</v>
      </c>
      <c r="D36" s="11">
        <f t="shared" si="0"/>
        <v>161.98893875368341</v>
      </c>
      <c r="E36" s="11">
        <f t="shared" si="1"/>
        <v>482.19700886088322</v>
      </c>
      <c r="F36" s="12">
        <f t="shared" si="3"/>
        <v>644.18594761456666</v>
      </c>
    </row>
    <row r="37" spans="1:6" x14ac:dyDescent="0.2">
      <c r="A37" s="117"/>
      <c r="B37" s="10">
        <v>30</v>
      </c>
      <c r="C37" s="11">
        <f t="shared" si="2"/>
        <v>115565.29318785829</v>
      </c>
      <c r="D37" s="11">
        <f t="shared" si="0"/>
        <v>162.66389266515719</v>
      </c>
      <c r="E37" s="11">
        <f t="shared" si="1"/>
        <v>481.52205494940955</v>
      </c>
      <c r="F37" s="12">
        <f t="shared" si="3"/>
        <v>644.18594761456677</v>
      </c>
    </row>
    <row r="38" spans="1:6" x14ac:dyDescent="0.2">
      <c r="A38" s="117"/>
      <c r="B38" s="10">
        <v>31</v>
      </c>
      <c r="C38" s="11">
        <f t="shared" si="2"/>
        <v>115402.62929519314</v>
      </c>
      <c r="D38" s="11">
        <f t="shared" si="0"/>
        <v>163.34165888459529</v>
      </c>
      <c r="E38" s="11">
        <f t="shared" si="1"/>
        <v>480.84428872997142</v>
      </c>
      <c r="F38" s="12">
        <f t="shared" si="3"/>
        <v>644.18594761456666</v>
      </c>
    </row>
    <row r="39" spans="1:6" x14ac:dyDescent="0.2">
      <c r="A39" s="117"/>
      <c r="B39" s="10">
        <v>32</v>
      </c>
      <c r="C39" s="11">
        <f t="shared" si="2"/>
        <v>115239.28763630854</v>
      </c>
      <c r="D39" s="11">
        <f t="shared" si="0"/>
        <v>164.0222491299478</v>
      </c>
      <c r="E39" s="11">
        <f t="shared" si="1"/>
        <v>480.16369848461892</v>
      </c>
      <c r="F39" s="12">
        <f t="shared" si="3"/>
        <v>644.18594761456666</v>
      </c>
    </row>
    <row r="40" spans="1:6" x14ac:dyDescent="0.2">
      <c r="A40" s="117"/>
      <c r="B40" s="10">
        <v>33</v>
      </c>
      <c r="C40" s="11">
        <f t="shared" si="2"/>
        <v>115075.26538717859</v>
      </c>
      <c r="D40" s="11">
        <f t="shared" si="0"/>
        <v>164.70567516798923</v>
      </c>
      <c r="E40" s="11">
        <f t="shared" si="1"/>
        <v>479.48027244657743</v>
      </c>
      <c r="F40" s="12">
        <f t="shared" si="3"/>
        <v>644.18594761456666</v>
      </c>
    </row>
    <row r="41" spans="1:6" x14ac:dyDescent="0.2">
      <c r="A41" s="117"/>
      <c r="B41" s="10">
        <v>34</v>
      </c>
      <c r="C41" s="11">
        <f t="shared" si="2"/>
        <v>114910.5597120106</v>
      </c>
      <c r="D41" s="11">
        <f t="shared" si="0"/>
        <v>165.39194881452252</v>
      </c>
      <c r="E41" s="11">
        <f t="shared" si="1"/>
        <v>478.79399880004416</v>
      </c>
      <c r="F41" s="12">
        <f t="shared" si="3"/>
        <v>644.18594761456666</v>
      </c>
    </row>
    <row r="42" spans="1:6" x14ac:dyDescent="0.2">
      <c r="A42" s="117"/>
      <c r="B42" s="10">
        <v>35</v>
      </c>
      <c r="C42" s="11">
        <f t="shared" si="2"/>
        <v>114745.16776319608</v>
      </c>
      <c r="D42" s="11">
        <f t="shared" si="0"/>
        <v>166.08108193458304</v>
      </c>
      <c r="E42" s="11">
        <f t="shared" si="1"/>
        <v>478.10486567998367</v>
      </c>
      <c r="F42" s="12">
        <f t="shared" si="3"/>
        <v>644.18594761456666</v>
      </c>
    </row>
    <row r="43" spans="1:6" x14ac:dyDescent="0.2">
      <c r="A43" s="118"/>
      <c r="B43" s="13">
        <v>36</v>
      </c>
      <c r="C43" s="14">
        <f t="shared" si="2"/>
        <v>114579.0866812615</v>
      </c>
      <c r="D43" s="14">
        <f t="shared" si="0"/>
        <v>166.77308644264383</v>
      </c>
      <c r="E43" s="14">
        <f t="shared" si="1"/>
        <v>477.41286117192288</v>
      </c>
      <c r="F43" s="15">
        <f t="shared" si="3"/>
        <v>644.18594761456666</v>
      </c>
    </row>
    <row r="44" spans="1:6" ht="12.75" customHeight="1" x14ac:dyDescent="0.2">
      <c r="A44" s="116" t="s">
        <v>79</v>
      </c>
      <c r="B44" s="7">
        <v>37</v>
      </c>
      <c r="C44" s="8">
        <f t="shared" si="2"/>
        <v>114412.31359481886</v>
      </c>
      <c r="D44" s="8">
        <f t="shared" si="0"/>
        <v>167.46797430282146</v>
      </c>
      <c r="E44" s="8">
        <f t="shared" si="1"/>
        <v>476.71797331174525</v>
      </c>
      <c r="F44" s="9">
        <f t="shared" si="3"/>
        <v>644.18594761456666</v>
      </c>
    </row>
    <row r="45" spans="1:6" x14ac:dyDescent="0.2">
      <c r="A45" s="117"/>
      <c r="B45" s="10">
        <v>38</v>
      </c>
      <c r="C45" s="11">
        <f t="shared" si="2"/>
        <v>114244.84562051603</v>
      </c>
      <c r="D45" s="11">
        <f t="shared" si="0"/>
        <v>168.16575752908327</v>
      </c>
      <c r="E45" s="11">
        <f t="shared" si="1"/>
        <v>476.02019008548348</v>
      </c>
      <c r="F45" s="12">
        <f t="shared" si="3"/>
        <v>644.18594761456677</v>
      </c>
    </row>
    <row r="46" spans="1:6" x14ac:dyDescent="0.2">
      <c r="A46" s="117"/>
      <c r="B46" s="10">
        <v>39</v>
      </c>
      <c r="C46" s="11">
        <f t="shared" si="2"/>
        <v>114076.67986298694</v>
      </c>
      <c r="D46" s="11">
        <f t="shared" si="0"/>
        <v>168.8664481854544</v>
      </c>
      <c r="E46" s="11">
        <f t="shared" si="1"/>
        <v>475.31949942911228</v>
      </c>
      <c r="F46" s="12">
        <f t="shared" si="3"/>
        <v>644.18594761456666</v>
      </c>
    </row>
    <row r="47" spans="1:6" x14ac:dyDescent="0.2">
      <c r="A47" s="117"/>
      <c r="B47" s="10">
        <v>40</v>
      </c>
      <c r="C47" s="11">
        <f t="shared" si="2"/>
        <v>113907.81341480149</v>
      </c>
      <c r="D47" s="11">
        <f t="shared" si="0"/>
        <v>169.57005838622715</v>
      </c>
      <c r="E47" s="11">
        <f t="shared" si="1"/>
        <v>474.6158892283396</v>
      </c>
      <c r="F47" s="12">
        <f t="shared" si="3"/>
        <v>644.18594761456677</v>
      </c>
    </row>
    <row r="48" spans="1:6" x14ac:dyDescent="0.2">
      <c r="A48" s="117"/>
      <c r="B48" s="10">
        <v>41</v>
      </c>
      <c r="C48" s="11">
        <f t="shared" si="2"/>
        <v>113738.24335641527</v>
      </c>
      <c r="D48" s="11">
        <f t="shared" si="0"/>
        <v>170.27660029616979</v>
      </c>
      <c r="E48" s="11">
        <f t="shared" si="1"/>
        <v>473.90934731839695</v>
      </c>
      <c r="F48" s="12">
        <f t="shared" si="3"/>
        <v>644.18594761456677</v>
      </c>
    </row>
    <row r="49" spans="1:6" x14ac:dyDescent="0.2">
      <c r="A49" s="117"/>
      <c r="B49" s="10">
        <v>42</v>
      </c>
      <c r="C49" s="11">
        <f t="shared" si="2"/>
        <v>113567.9667561191</v>
      </c>
      <c r="D49" s="11">
        <f t="shared" si="0"/>
        <v>170.98608613073714</v>
      </c>
      <c r="E49" s="11">
        <f t="shared" si="1"/>
        <v>473.19986148382958</v>
      </c>
      <c r="F49" s="12">
        <f t="shared" si="3"/>
        <v>644.18594761456666</v>
      </c>
    </row>
    <row r="50" spans="1:6" x14ac:dyDescent="0.2">
      <c r="A50" s="117"/>
      <c r="B50" s="10">
        <v>43</v>
      </c>
      <c r="C50" s="11">
        <f t="shared" si="2"/>
        <v>113396.98066998836</v>
      </c>
      <c r="D50" s="11">
        <f t="shared" si="0"/>
        <v>171.6985281562819</v>
      </c>
      <c r="E50" s="11">
        <f t="shared" si="1"/>
        <v>472.48741945828482</v>
      </c>
      <c r="F50" s="12">
        <f t="shared" si="3"/>
        <v>644.18594761456666</v>
      </c>
    </row>
    <row r="51" spans="1:6" x14ac:dyDescent="0.2">
      <c r="A51" s="117"/>
      <c r="B51" s="10">
        <v>44</v>
      </c>
      <c r="C51" s="11">
        <f t="shared" si="2"/>
        <v>113225.28214183208</v>
      </c>
      <c r="D51" s="11">
        <f t="shared" si="0"/>
        <v>172.41393869026638</v>
      </c>
      <c r="E51" s="11">
        <f t="shared" si="1"/>
        <v>471.77200892430034</v>
      </c>
      <c r="F51" s="12">
        <f t="shared" si="3"/>
        <v>644.18594761456666</v>
      </c>
    </row>
    <row r="52" spans="1:6" x14ac:dyDescent="0.2">
      <c r="A52" s="117"/>
      <c r="B52" s="10">
        <v>45</v>
      </c>
      <c r="C52" s="11">
        <f t="shared" si="2"/>
        <v>113052.86820314181</v>
      </c>
      <c r="D52" s="11">
        <f t="shared" si="0"/>
        <v>173.13233010147584</v>
      </c>
      <c r="E52" s="11">
        <f t="shared" si="1"/>
        <v>471.0536175130909</v>
      </c>
      <c r="F52" s="12">
        <f t="shared" si="3"/>
        <v>644.18594761456677</v>
      </c>
    </row>
    <row r="53" spans="1:6" x14ac:dyDescent="0.2">
      <c r="A53" s="117"/>
      <c r="B53" s="10">
        <v>46</v>
      </c>
      <c r="C53" s="11">
        <f t="shared" si="2"/>
        <v>112879.73587304034</v>
      </c>
      <c r="D53" s="11">
        <f t="shared" si="0"/>
        <v>173.85371481023196</v>
      </c>
      <c r="E53" s="11">
        <f t="shared" si="1"/>
        <v>470.33223280433481</v>
      </c>
      <c r="F53" s="12">
        <f t="shared" si="3"/>
        <v>644.18594761456677</v>
      </c>
    </row>
    <row r="54" spans="1:6" x14ac:dyDescent="0.2">
      <c r="A54" s="117"/>
      <c r="B54" s="10">
        <v>47</v>
      </c>
      <c r="C54" s="11">
        <f t="shared" si="2"/>
        <v>112705.8821582301</v>
      </c>
      <c r="D54" s="11">
        <f t="shared" si="0"/>
        <v>174.57810528860793</v>
      </c>
      <c r="E54" s="11">
        <f t="shared" si="1"/>
        <v>469.60784232595876</v>
      </c>
      <c r="F54" s="12">
        <f t="shared" si="3"/>
        <v>644.18594761456666</v>
      </c>
    </row>
    <row r="55" spans="1:6" x14ac:dyDescent="0.2">
      <c r="A55" s="118"/>
      <c r="B55" s="13">
        <v>48</v>
      </c>
      <c r="C55" s="14">
        <f t="shared" si="2"/>
        <v>112531.3040529415</v>
      </c>
      <c r="D55" s="14">
        <f t="shared" si="0"/>
        <v>175.30551406064379</v>
      </c>
      <c r="E55" s="14">
        <f t="shared" si="1"/>
        <v>468.8804335539229</v>
      </c>
      <c r="F55" s="15">
        <f t="shared" si="3"/>
        <v>644.18594761456666</v>
      </c>
    </row>
    <row r="56" spans="1:6" ht="12.75" customHeight="1" x14ac:dyDescent="0.2">
      <c r="A56" s="116" t="s">
        <v>80</v>
      </c>
      <c r="B56" s="7">
        <v>49</v>
      </c>
      <c r="C56" s="8">
        <f t="shared" si="2"/>
        <v>112355.99853888086</v>
      </c>
      <c r="D56" s="8">
        <f t="shared" si="0"/>
        <v>176.03595370256318</v>
      </c>
      <c r="E56" s="8">
        <f t="shared" si="1"/>
        <v>468.14999391200348</v>
      </c>
      <c r="F56" s="9">
        <f t="shared" si="3"/>
        <v>644.18594761456666</v>
      </c>
    </row>
    <row r="57" spans="1:6" x14ac:dyDescent="0.2">
      <c r="A57" s="117"/>
      <c r="B57" s="10">
        <v>50</v>
      </c>
      <c r="C57" s="11">
        <f t="shared" si="2"/>
        <v>112179.96258517829</v>
      </c>
      <c r="D57" s="11">
        <f t="shared" si="0"/>
        <v>176.76943684299044</v>
      </c>
      <c r="E57" s="11">
        <f t="shared" si="1"/>
        <v>467.41651077157621</v>
      </c>
      <c r="F57" s="12">
        <f t="shared" si="3"/>
        <v>644.18594761456666</v>
      </c>
    </row>
    <row r="58" spans="1:6" x14ac:dyDescent="0.2">
      <c r="A58" s="117"/>
      <c r="B58" s="10">
        <v>51</v>
      </c>
      <c r="C58" s="11">
        <f t="shared" si="2"/>
        <v>112003.1931483353</v>
      </c>
      <c r="D58" s="11">
        <f t="shared" si="0"/>
        <v>177.50597616316963</v>
      </c>
      <c r="E58" s="11">
        <f t="shared" si="1"/>
        <v>466.67997145139714</v>
      </c>
      <c r="F58" s="12">
        <f t="shared" si="3"/>
        <v>644.18594761456677</v>
      </c>
    </row>
    <row r="59" spans="1:6" x14ac:dyDescent="0.2">
      <c r="A59" s="117"/>
      <c r="B59" s="10">
        <v>52</v>
      </c>
      <c r="C59" s="11">
        <f t="shared" si="2"/>
        <v>111825.68717217213</v>
      </c>
      <c r="D59" s="11">
        <f t="shared" si="0"/>
        <v>178.2455843971828</v>
      </c>
      <c r="E59" s="11">
        <f t="shared" si="1"/>
        <v>465.94036321738383</v>
      </c>
      <c r="F59" s="12">
        <f t="shared" si="3"/>
        <v>644.18594761456666</v>
      </c>
    </row>
    <row r="60" spans="1:6" x14ac:dyDescent="0.2">
      <c r="A60" s="117"/>
      <c r="B60" s="10">
        <v>53</v>
      </c>
      <c r="C60" s="11">
        <f t="shared" si="2"/>
        <v>111647.44158777494</v>
      </c>
      <c r="D60" s="11">
        <f t="shared" si="0"/>
        <v>178.9882743321711</v>
      </c>
      <c r="E60" s="11">
        <f t="shared" si="1"/>
        <v>465.19767328239567</v>
      </c>
      <c r="F60" s="12">
        <f t="shared" si="3"/>
        <v>644.18594761456677</v>
      </c>
    </row>
    <row r="61" spans="1:6" x14ac:dyDescent="0.2">
      <c r="A61" s="117"/>
      <c r="B61" s="10">
        <v>54</v>
      </c>
      <c r="C61" s="11">
        <f t="shared" si="2"/>
        <v>111468.45331344278</v>
      </c>
      <c r="D61" s="11">
        <f t="shared" si="0"/>
        <v>179.73405880855518</v>
      </c>
      <c r="E61" s="11">
        <f t="shared" si="1"/>
        <v>464.45188880601148</v>
      </c>
      <c r="F61" s="12">
        <f t="shared" si="3"/>
        <v>644.18594761456666</v>
      </c>
    </row>
    <row r="62" spans="1:6" x14ac:dyDescent="0.2">
      <c r="A62" s="117"/>
      <c r="B62" s="10">
        <v>55</v>
      </c>
      <c r="C62" s="11">
        <f t="shared" si="2"/>
        <v>111288.71925463423</v>
      </c>
      <c r="D62" s="11">
        <f t="shared" si="0"/>
        <v>180.48295072025746</v>
      </c>
      <c r="E62" s="11">
        <f t="shared" si="1"/>
        <v>463.70299689430925</v>
      </c>
      <c r="F62" s="12">
        <f t="shared" si="3"/>
        <v>644.18594761456666</v>
      </c>
    </row>
    <row r="63" spans="1:6" x14ac:dyDescent="0.2">
      <c r="A63" s="117"/>
      <c r="B63" s="10">
        <v>56</v>
      </c>
      <c r="C63" s="11">
        <f t="shared" si="2"/>
        <v>111108.23630391397</v>
      </c>
      <c r="D63" s="11">
        <f t="shared" si="0"/>
        <v>181.2349630149252</v>
      </c>
      <c r="E63" s="11">
        <f t="shared" si="1"/>
        <v>462.95098459964157</v>
      </c>
      <c r="F63" s="12">
        <f t="shared" si="3"/>
        <v>644.18594761456677</v>
      </c>
    </row>
    <row r="64" spans="1:6" x14ac:dyDescent="0.2">
      <c r="A64" s="117"/>
      <c r="B64" s="10">
        <v>57</v>
      </c>
      <c r="C64" s="11">
        <f t="shared" si="2"/>
        <v>110927.00134089905</v>
      </c>
      <c r="D64" s="11">
        <f t="shared" si="0"/>
        <v>181.99010869415406</v>
      </c>
      <c r="E64" s="11">
        <f t="shared" si="1"/>
        <v>462.19583892041271</v>
      </c>
      <c r="F64" s="12">
        <f t="shared" si="3"/>
        <v>644.18594761456677</v>
      </c>
    </row>
    <row r="65" spans="1:7" x14ac:dyDescent="0.2">
      <c r="A65" s="117"/>
      <c r="B65" s="10">
        <v>58</v>
      </c>
      <c r="C65" s="11">
        <f t="shared" si="2"/>
        <v>110745.0112322049</v>
      </c>
      <c r="D65" s="11">
        <f t="shared" si="0"/>
        <v>182.74840081371309</v>
      </c>
      <c r="E65" s="11">
        <f t="shared" si="1"/>
        <v>461.4375468008538</v>
      </c>
      <c r="F65" s="12">
        <f t="shared" si="3"/>
        <v>644.18594761456689</v>
      </c>
    </row>
    <row r="66" spans="1:7" x14ac:dyDescent="0.2">
      <c r="A66" s="117"/>
      <c r="B66" s="10">
        <v>59</v>
      </c>
      <c r="C66" s="11">
        <f t="shared" si="2"/>
        <v>110562.26283139118</v>
      </c>
      <c r="D66" s="11">
        <f t="shared" si="0"/>
        <v>183.50985248377015</v>
      </c>
      <c r="E66" s="11">
        <f t="shared" si="1"/>
        <v>460.67609513079668</v>
      </c>
      <c r="F66" s="12">
        <f t="shared" si="3"/>
        <v>644.18594761456689</v>
      </c>
    </row>
    <row r="67" spans="1:7" x14ac:dyDescent="0.2">
      <c r="A67" s="118"/>
      <c r="B67" s="13">
        <v>60</v>
      </c>
      <c r="C67" s="14">
        <f t="shared" si="2"/>
        <v>110378.75297890742</v>
      </c>
      <c r="D67" s="14">
        <f t="shared" si="0"/>
        <v>184.27447686911924</v>
      </c>
      <c r="E67" s="14">
        <f t="shared" si="1"/>
        <v>459.91147074544756</v>
      </c>
      <c r="F67" s="15">
        <f t="shared" si="3"/>
        <v>644.18594761456677</v>
      </c>
      <c r="G67" s="20">
        <f>SUM(E8:E67)</f>
        <v>28845.635358912317</v>
      </c>
    </row>
    <row r="68" spans="1:7" ht="12.75" customHeight="1" x14ac:dyDescent="0.2">
      <c r="A68" s="116" t="s">
        <v>81</v>
      </c>
      <c r="B68" s="7">
        <v>61</v>
      </c>
      <c r="C68" s="8">
        <f t="shared" si="2"/>
        <v>110194.4785020383</v>
      </c>
      <c r="D68" s="8">
        <f t="shared" si="0"/>
        <v>185.04228718940723</v>
      </c>
      <c r="E68" s="8">
        <f t="shared" si="1"/>
        <v>459.14366042515962</v>
      </c>
      <c r="F68" s="9">
        <f t="shared" si="3"/>
        <v>644.18594761456689</v>
      </c>
    </row>
    <row r="69" spans="1:7" x14ac:dyDescent="0.2">
      <c r="A69" s="117"/>
      <c r="B69" s="10">
        <v>62</v>
      </c>
      <c r="C69" s="11">
        <f t="shared" si="2"/>
        <v>110009.43621484889</v>
      </c>
      <c r="D69" s="11">
        <f t="shared" si="0"/>
        <v>185.81329671936305</v>
      </c>
      <c r="E69" s="11">
        <f t="shared" si="1"/>
        <v>458.37265089520366</v>
      </c>
      <c r="F69" s="12">
        <f t="shared" si="3"/>
        <v>644.18594761456666</v>
      </c>
    </row>
    <row r="70" spans="1:7" x14ac:dyDescent="0.2">
      <c r="A70" s="117"/>
      <c r="B70" s="10">
        <v>63</v>
      </c>
      <c r="C70" s="11">
        <f t="shared" si="2"/>
        <v>109823.62291812952</v>
      </c>
      <c r="D70" s="11">
        <f t="shared" si="0"/>
        <v>186.58751878902711</v>
      </c>
      <c r="E70" s="11">
        <f t="shared" si="1"/>
        <v>457.59842882553971</v>
      </c>
      <c r="F70" s="12">
        <f t="shared" si="3"/>
        <v>644.18594761456689</v>
      </c>
    </row>
    <row r="71" spans="1:7" x14ac:dyDescent="0.2">
      <c r="A71" s="117"/>
      <c r="B71" s="10">
        <v>64</v>
      </c>
      <c r="C71" s="11">
        <f t="shared" si="2"/>
        <v>109637.03539934049</v>
      </c>
      <c r="D71" s="11">
        <f t="shared" si="0"/>
        <v>187.36496678398134</v>
      </c>
      <c r="E71" s="11">
        <f t="shared" si="1"/>
        <v>456.82098083058537</v>
      </c>
      <c r="F71" s="12">
        <f t="shared" si="3"/>
        <v>644.18594761456666</v>
      </c>
    </row>
    <row r="72" spans="1:7" x14ac:dyDescent="0.2">
      <c r="A72" s="117"/>
      <c r="B72" s="10">
        <v>65</v>
      </c>
      <c r="C72" s="11">
        <f t="shared" si="2"/>
        <v>109449.67043255651</v>
      </c>
      <c r="D72" s="11">
        <f t="shared" ref="D72:D135" si="4">PPMT($C$2/12,1,($C$3*12)+1-B72,C72,0)*-1</f>
        <v>188.14565414558126</v>
      </c>
      <c r="E72" s="11">
        <f t="shared" ref="E72:E135" si="5">IPMT($C$2/12,1,($C$3*12)+1-B72,C72,0)*-1</f>
        <v>456.04029346898545</v>
      </c>
      <c r="F72" s="12">
        <f t="shared" si="3"/>
        <v>644.18594761456666</v>
      </c>
    </row>
    <row r="73" spans="1:7" x14ac:dyDescent="0.2">
      <c r="A73" s="117"/>
      <c r="B73" s="10">
        <v>66</v>
      </c>
      <c r="C73" s="11">
        <f t="shared" ref="C73:C136" si="6">C72-D72</f>
        <v>109261.52477841092</v>
      </c>
      <c r="D73" s="11">
        <f t="shared" si="4"/>
        <v>188.92959437118782</v>
      </c>
      <c r="E73" s="11">
        <f t="shared" si="5"/>
        <v>455.25635324337884</v>
      </c>
      <c r="F73" s="12">
        <f t="shared" ref="F73:F136" si="7">SUM(D73:E73)</f>
        <v>644.18594761456666</v>
      </c>
    </row>
    <row r="74" spans="1:7" x14ac:dyDescent="0.2">
      <c r="A74" s="117"/>
      <c r="B74" s="10">
        <v>67</v>
      </c>
      <c r="C74" s="11">
        <f t="shared" si="6"/>
        <v>109072.59518403973</v>
      </c>
      <c r="D74" s="11">
        <f t="shared" si="4"/>
        <v>189.71680101440117</v>
      </c>
      <c r="E74" s="11">
        <f t="shared" si="5"/>
        <v>454.46914660016552</v>
      </c>
      <c r="F74" s="12">
        <f t="shared" si="7"/>
        <v>644.18594761456666</v>
      </c>
    </row>
    <row r="75" spans="1:7" x14ac:dyDescent="0.2">
      <c r="A75" s="117"/>
      <c r="B75" s="10">
        <v>68</v>
      </c>
      <c r="C75" s="11">
        <f t="shared" si="6"/>
        <v>108882.87838302534</v>
      </c>
      <c r="D75" s="11">
        <f t="shared" si="4"/>
        <v>190.5072876852945</v>
      </c>
      <c r="E75" s="11">
        <f t="shared" si="5"/>
        <v>453.67865992927221</v>
      </c>
      <c r="F75" s="12">
        <f t="shared" si="7"/>
        <v>644.18594761456666</v>
      </c>
    </row>
    <row r="76" spans="1:7" x14ac:dyDescent="0.2">
      <c r="A76" s="117"/>
      <c r="B76" s="10">
        <v>69</v>
      </c>
      <c r="C76" s="11">
        <f t="shared" si="6"/>
        <v>108692.37109534004</v>
      </c>
      <c r="D76" s="11">
        <f t="shared" si="4"/>
        <v>191.30106805064992</v>
      </c>
      <c r="E76" s="11">
        <f t="shared" si="5"/>
        <v>452.8848795639168</v>
      </c>
      <c r="F76" s="12">
        <f t="shared" si="7"/>
        <v>644.18594761456666</v>
      </c>
    </row>
    <row r="77" spans="1:7" x14ac:dyDescent="0.2">
      <c r="A77" s="117"/>
      <c r="B77" s="10">
        <v>70</v>
      </c>
      <c r="C77" s="11">
        <f t="shared" si="6"/>
        <v>108501.07002728939</v>
      </c>
      <c r="D77" s="11">
        <f t="shared" si="4"/>
        <v>192.09815583419424</v>
      </c>
      <c r="E77" s="11">
        <f t="shared" si="5"/>
        <v>452.08779178037247</v>
      </c>
      <c r="F77" s="12">
        <f t="shared" si="7"/>
        <v>644.18594761456666</v>
      </c>
    </row>
    <row r="78" spans="1:7" x14ac:dyDescent="0.2">
      <c r="A78" s="117"/>
      <c r="B78" s="10">
        <v>71</v>
      </c>
      <c r="C78" s="11">
        <f t="shared" si="6"/>
        <v>108308.9718714552</v>
      </c>
      <c r="D78" s="11">
        <f t="shared" si="4"/>
        <v>192.89856481683674</v>
      </c>
      <c r="E78" s="11">
        <f t="shared" si="5"/>
        <v>451.28738279773</v>
      </c>
      <c r="F78" s="12">
        <f t="shared" si="7"/>
        <v>644.18594761456677</v>
      </c>
    </row>
    <row r="79" spans="1:7" x14ac:dyDescent="0.2">
      <c r="A79" s="118"/>
      <c r="B79" s="13">
        <v>72</v>
      </c>
      <c r="C79" s="14">
        <f t="shared" si="6"/>
        <v>108116.07330663837</v>
      </c>
      <c r="D79" s="14">
        <f t="shared" si="4"/>
        <v>193.70230883690692</v>
      </c>
      <c r="E79" s="14">
        <f t="shared" si="5"/>
        <v>450.48363877765991</v>
      </c>
      <c r="F79" s="15">
        <f t="shared" si="7"/>
        <v>644.18594761456689</v>
      </c>
    </row>
    <row r="80" spans="1:7" ht="12.75" customHeight="1" x14ac:dyDescent="0.2">
      <c r="A80" s="116" t="s">
        <v>82</v>
      </c>
      <c r="B80" s="7">
        <v>73</v>
      </c>
      <c r="C80" s="8">
        <f t="shared" si="6"/>
        <v>107922.37099780147</v>
      </c>
      <c r="D80" s="8">
        <f t="shared" si="4"/>
        <v>194.50940179039404</v>
      </c>
      <c r="E80" s="8">
        <f t="shared" si="5"/>
        <v>449.67654582417282</v>
      </c>
      <c r="F80" s="9">
        <f t="shared" si="7"/>
        <v>644.18594761456689</v>
      </c>
    </row>
    <row r="81" spans="1:6" x14ac:dyDescent="0.2">
      <c r="A81" s="117"/>
      <c r="B81" s="10">
        <v>74</v>
      </c>
      <c r="C81" s="11">
        <f t="shared" si="6"/>
        <v>107727.86159601108</v>
      </c>
      <c r="D81" s="11">
        <f t="shared" si="4"/>
        <v>195.31985763118729</v>
      </c>
      <c r="E81" s="11">
        <f t="shared" si="5"/>
        <v>448.86608998337942</v>
      </c>
      <c r="F81" s="12">
        <f t="shared" si="7"/>
        <v>644.18594761456666</v>
      </c>
    </row>
    <row r="82" spans="1:6" x14ac:dyDescent="0.2">
      <c r="A82" s="117"/>
      <c r="B82" s="10">
        <v>75</v>
      </c>
      <c r="C82" s="11">
        <f t="shared" si="6"/>
        <v>107532.54173837989</v>
      </c>
      <c r="D82" s="11">
        <f t="shared" si="4"/>
        <v>196.1336903713173</v>
      </c>
      <c r="E82" s="11">
        <f t="shared" si="5"/>
        <v>448.05225724324947</v>
      </c>
      <c r="F82" s="12">
        <f t="shared" si="7"/>
        <v>644.18594761456677</v>
      </c>
    </row>
    <row r="83" spans="1:6" x14ac:dyDescent="0.2">
      <c r="A83" s="117"/>
      <c r="B83" s="10">
        <v>76</v>
      </c>
      <c r="C83" s="11">
        <f t="shared" si="6"/>
        <v>107336.40804800857</v>
      </c>
      <c r="D83" s="11">
        <f t="shared" si="4"/>
        <v>196.95091408119774</v>
      </c>
      <c r="E83" s="11">
        <f t="shared" si="5"/>
        <v>447.23503353336901</v>
      </c>
      <c r="F83" s="12">
        <f t="shared" si="7"/>
        <v>644.18594761456677</v>
      </c>
    </row>
    <row r="84" spans="1:6" x14ac:dyDescent="0.2">
      <c r="A84" s="117"/>
      <c r="B84" s="10">
        <v>77</v>
      </c>
      <c r="C84" s="11">
        <f t="shared" si="6"/>
        <v>107139.45713392737</v>
      </c>
      <c r="D84" s="11">
        <f t="shared" si="4"/>
        <v>197.77154288986944</v>
      </c>
      <c r="E84" s="11">
        <f t="shared" si="5"/>
        <v>446.41440472469736</v>
      </c>
      <c r="F84" s="12">
        <f t="shared" si="7"/>
        <v>644.18594761456677</v>
      </c>
    </row>
    <row r="85" spans="1:6" x14ac:dyDescent="0.2">
      <c r="A85" s="117"/>
      <c r="B85" s="10">
        <v>78</v>
      </c>
      <c r="C85" s="11">
        <f t="shared" si="6"/>
        <v>106941.6855910375</v>
      </c>
      <c r="D85" s="11">
        <f t="shared" si="4"/>
        <v>198.59559098524383</v>
      </c>
      <c r="E85" s="11">
        <f t="shared" si="5"/>
        <v>445.59035662932291</v>
      </c>
      <c r="F85" s="12">
        <f t="shared" si="7"/>
        <v>644.18594761456677</v>
      </c>
    </row>
    <row r="86" spans="1:6" x14ac:dyDescent="0.2">
      <c r="A86" s="117"/>
      <c r="B86" s="10">
        <v>79</v>
      </c>
      <c r="C86" s="11">
        <f t="shared" si="6"/>
        <v>106743.09000005225</v>
      </c>
      <c r="D86" s="11">
        <f t="shared" si="4"/>
        <v>199.42307261434905</v>
      </c>
      <c r="E86" s="11">
        <f t="shared" si="5"/>
        <v>444.76287500021772</v>
      </c>
      <c r="F86" s="12">
        <f t="shared" si="7"/>
        <v>644.18594761456677</v>
      </c>
    </row>
    <row r="87" spans="1:6" x14ac:dyDescent="0.2">
      <c r="A87" s="117"/>
      <c r="B87" s="10">
        <v>80</v>
      </c>
      <c r="C87" s="11">
        <f t="shared" si="6"/>
        <v>106543.66692743791</v>
      </c>
      <c r="D87" s="11">
        <f t="shared" si="4"/>
        <v>200.25400208357556</v>
      </c>
      <c r="E87" s="11">
        <f t="shared" si="5"/>
        <v>443.9319455309913</v>
      </c>
      <c r="F87" s="12">
        <f t="shared" si="7"/>
        <v>644.18594761456689</v>
      </c>
    </row>
    <row r="88" spans="1:6" x14ac:dyDescent="0.2">
      <c r="A88" s="117"/>
      <c r="B88" s="10">
        <v>81</v>
      </c>
      <c r="C88" s="11">
        <f t="shared" si="6"/>
        <v>106343.41292535434</v>
      </c>
      <c r="D88" s="11">
        <f t="shared" si="4"/>
        <v>201.08839375892376</v>
      </c>
      <c r="E88" s="11">
        <f t="shared" si="5"/>
        <v>443.09755385564307</v>
      </c>
      <c r="F88" s="12">
        <f t="shared" si="7"/>
        <v>644.18594761456689</v>
      </c>
    </row>
    <row r="89" spans="1:6" x14ac:dyDescent="0.2">
      <c r="A89" s="117"/>
      <c r="B89" s="10">
        <v>82</v>
      </c>
      <c r="C89" s="11">
        <f t="shared" si="6"/>
        <v>106142.32453159541</v>
      </c>
      <c r="D89" s="11">
        <f t="shared" si="4"/>
        <v>201.92626206625263</v>
      </c>
      <c r="E89" s="11">
        <f t="shared" si="5"/>
        <v>442.25968554831422</v>
      </c>
      <c r="F89" s="12">
        <f t="shared" si="7"/>
        <v>644.18594761456689</v>
      </c>
    </row>
    <row r="90" spans="1:6" x14ac:dyDescent="0.2">
      <c r="A90" s="117"/>
      <c r="B90" s="10">
        <v>83</v>
      </c>
      <c r="C90" s="11">
        <f t="shared" si="6"/>
        <v>105940.39826952916</v>
      </c>
      <c r="D90" s="11">
        <f t="shared" si="4"/>
        <v>202.76762149152862</v>
      </c>
      <c r="E90" s="11">
        <f t="shared" si="5"/>
        <v>441.41832612303813</v>
      </c>
      <c r="F90" s="12">
        <f t="shared" si="7"/>
        <v>644.18594761456677</v>
      </c>
    </row>
    <row r="91" spans="1:6" x14ac:dyDescent="0.2">
      <c r="A91" s="118"/>
      <c r="B91" s="13">
        <v>84</v>
      </c>
      <c r="C91" s="14">
        <f t="shared" si="6"/>
        <v>105737.63064803764</v>
      </c>
      <c r="D91" s="14">
        <f t="shared" si="4"/>
        <v>203.61248658107672</v>
      </c>
      <c r="E91" s="14">
        <f t="shared" si="5"/>
        <v>440.57346103349016</v>
      </c>
      <c r="F91" s="15">
        <f t="shared" si="7"/>
        <v>644.18594761456689</v>
      </c>
    </row>
    <row r="92" spans="1:6" ht="12.75" customHeight="1" x14ac:dyDescent="0.2">
      <c r="A92" s="116" t="s">
        <v>83</v>
      </c>
      <c r="B92" s="7">
        <v>85</v>
      </c>
      <c r="C92" s="8">
        <f t="shared" si="6"/>
        <v>105534.01816145657</v>
      </c>
      <c r="D92" s="8">
        <f t="shared" si="4"/>
        <v>204.46087194183116</v>
      </c>
      <c r="E92" s="8">
        <f t="shared" si="5"/>
        <v>439.72507567273567</v>
      </c>
      <c r="F92" s="9">
        <f t="shared" si="7"/>
        <v>644.18594761456689</v>
      </c>
    </row>
    <row r="93" spans="1:6" x14ac:dyDescent="0.2">
      <c r="A93" s="117"/>
      <c r="B93" s="10">
        <v>86</v>
      </c>
      <c r="C93" s="11">
        <f t="shared" si="6"/>
        <v>105329.55728951473</v>
      </c>
      <c r="D93" s="11">
        <f t="shared" si="4"/>
        <v>205.31279224158882</v>
      </c>
      <c r="E93" s="11">
        <f t="shared" si="5"/>
        <v>438.87315537297803</v>
      </c>
      <c r="F93" s="12">
        <f t="shared" si="7"/>
        <v>644.18594761456689</v>
      </c>
    </row>
    <row r="94" spans="1:6" x14ac:dyDescent="0.2">
      <c r="A94" s="117"/>
      <c r="B94" s="10">
        <v>87</v>
      </c>
      <c r="C94" s="11">
        <f t="shared" si="6"/>
        <v>105124.24449727315</v>
      </c>
      <c r="D94" s="11">
        <f t="shared" si="4"/>
        <v>206.16826220926214</v>
      </c>
      <c r="E94" s="11">
        <f t="shared" si="5"/>
        <v>438.0176854053048</v>
      </c>
      <c r="F94" s="12">
        <f t="shared" si="7"/>
        <v>644.18594761456689</v>
      </c>
    </row>
    <row r="95" spans="1:6" x14ac:dyDescent="0.2">
      <c r="A95" s="117"/>
      <c r="B95" s="10">
        <v>88</v>
      </c>
      <c r="C95" s="11">
        <f t="shared" si="6"/>
        <v>104918.07623506388</v>
      </c>
      <c r="D95" s="11">
        <f t="shared" si="4"/>
        <v>207.02729663513404</v>
      </c>
      <c r="E95" s="11">
        <f t="shared" si="5"/>
        <v>437.15865097943282</v>
      </c>
      <c r="F95" s="12">
        <f t="shared" si="7"/>
        <v>644.18594761456689</v>
      </c>
    </row>
    <row r="96" spans="1:6" x14ac:dyDescent="0.2">
      <c r="A96" s="117"/>
      <c r="B96" s="10">
        <v>89</v>
      </c>
      <c r="C96" s="11">
        <f t="shared" si="6"/>
        <v>104711.04893842875</v>
      </c>
      <c r="D96" s="11">
        <f t="shared" si="4"/>
        <v>207.88991037111373</v>
      </c>
      <c r="E96" s="11">
        <f t="shared" si="5"/>
        <v>436.2960372434531</v>
      </c>
      <c r="F96" s="12">
        <f t="shared" si="7"/>
        <v>644.18594761456689</v>
      </c>
    </row>
    <row r="97" spans="1:6" x14ac:dyDescent="0.2">
      <c r="A97" s="117"/>
      <c r="B97" s="10">
        <v>90</v>
      </c>
      <c r="C97" s="11">
        <f t="shared" si="6"/>
        <v>104503.15902805763</v>
      </c>
      <c r="D97" s="11">
        <f t="shared" si="4"/>
        <v>208.75611833099342</v>
      </c>
      <c r="E97" s="11">
        <f t="shared" si="5"/>
        <v>435.4298292835735</v>
      </c>
      <c r="F97" s="12">
        <f t="shared" si="7"/>
        <v>644.18594761456689</v>
      </c>
    </row>
    <row r="98" spans="1:6" x14ac:dyDescent="0.2">
      <c r="A98" s="117"/>
      <c r="B98" s="10">
        <v>91</v>
      </c>
      <c r="C98" s="11">
        <f t="shared" si="6"/>
        <v>104294.40290972665</v>
      </c>
      <c r="D98" s="11">
        <f t="shared" si="4"/>
        <v>209.62593549070581</v>
      </c>
      <c r="E98" s="11">
        <f t="shared" si="5"/>
        <v>434.56001212386104</v>
      </c>
      <c r="F98" s="12">
        <f t="shared" si="7"/>
        <v>644.18594761456689</v>
      </c>
    </row>
    <row r="99" spans="1:6" x14ac:dyDescent="0.2">
      <c r="A99" s="117"/>
      <c r="B99" s="10">
        <v>92</v>
      </c>
      <c r="C99" s="11">
        <f t="shared" si="6"/>
        <v>104084.77697423594</v>
      </c>
      <c r="D99" s="11">
        <f t="shared" si="4"/>
        <v>210.49937688858381</v>
      </c>
      <c r="E99" s="11">
        <f t="shared" si="5"/>
        <v>433.68657072598302</v>
      </c>
      <c r="F99" s="12">
        <f t="shared" si="7"/>
        <v>644.18594761456689</v>
      </c>
    </row>
    <row r="100" spans="1:6" x14ac:dyDescent="0.2">
      <c r="A100" s="117"/>
      <c r="B100" s="10">
        <v>93</v>
      </c>
      <c r="C100" s="11">
        <f t="shared" si="6"/>
        <v>103874.27759734735</v>
      </c>
      <c r="D100" s="11">
        <f t="shared" si="4"/>
        <v>211.37645762561957</v>
      </c>
      <c r="E100" s="11">
        <f t="shared" si="5"/>
        <v>432.80948998894729</v>
      </c>
      <c r="F100" s="12">
        <f t="shared" si="7"/>
        <v>644.18594761456689</v>
      </c>
    </row>
    <row r="101" spans="1:6" x14ac:dyDescent="0.2">
      <c r="A101" s="117"/>
      <c r="B101" s="10">
        <v>94</v>
      </c>
      <c r="C101" s="11">
        <f t="shared" si="6"/>
        <v>103662.90113972173</v>
      </c>
      <c r="D101" s="11">
        <f t="shared" si="4"/>
        <v>212.25719286572632</v>
      </c>
      <c r="E101" s="11">
        <f t="shared" si="5"/>
        <v>431.9287547488405</v>
      </c>
      <c r="F101" s="12">
        <f t="shared" si="7"/>
        <v>644.18594761456689</v>
      </c>
    </row>
    <row r="102" spans="1:6" x14ac:dyDescent="0.2">
      <c r="A102" s="117"/>
      <c r="B102" s="10">
        <v>95</v>
      </c>
      <c r="C102" s="11">
        <f t="shared" si="6"/>
        <v>103450.643946856</v>
      </c>
      <c r="D102" s="11">
        <f t="shared" si="4"/>
        <v>213.14159783600024</v>
      </c>
      <c r="E102" s="11">
        <f t="shared" si="5"/>
        <v>431.0443497785667</v>
      </c>
      <c r="F102" s="12">
        <f t="shared" si="7"/>
        <v>644.18594761456689</v>
      </c>
    </row>
    <row r="103" spans="1:6" x14ac:dyDescent="0.2">
      <c r="A103" s="118"/>
      <c r="B103" s="13">
        <v>96</v>
      </c>
      <c r="C103" s="14">
        <f t="shared" si="6"/>
        <v>103237.50234902</v>
      </c>
      <c r="D103" s="14">
        <f t="shared" si="4"/>
        <v>214.02968782698343</v>
      </c>
      <c r="E103" s="14">
        <f t="shared" si="5"/>
        <v>430.15625978758322</v>
      </c>
      <c r="F103" s="15">
        <f t="shared" si="7"/>
        <v>644.18594761456666</v>
      </c>
    </row>
    <row r="104" spans="1:6" ht="12.75" customHeight="1" x14ac:dyDescent="0.2">
      <c r="A104" s="116" t="s">
        <v>84</v>
      </c>
      <c r="B104" s="7">
        <v>97</v>
      </c>
      <c r="C104" s="8">
        <f t="shared" si="6"/>
        <v>103023.47266119301</v>
      </c>
      <c r="D104" s="8">
        <f t="shared" si="4"/>
        <v>214.92147819292924</v>
      </c>
      <c r="E104" s="8">
        <f t="shared" si="5"/>
        <v>429.26446942163756</v>
      </c>
      <c r="F104" s="9">
        <f t="shared" si="7"/>
        <v>644.18594761456677</v>
      </c>
    </row>
    <row r="105" spans="1:6" x14ac:dyDescent="0.2">
      <c r="A105" s="117"/>
      <c r="B105" s="10">
        <v>98</v>
      </c>
      <c r="C105" s="11">
        <f t="shared" si="6"/>
        <v>102808.55118300008</v>
      </c>
      <c r="D105" s="11">
        <f t="shared" si="4"/>
        <v>215.81698435206641</v>
      </c>
      <c r="E105" s="11">
        <f t="shared" si="5"/>
        <v>428.3689632625003</v>
      </c>
      <c r="F105" s="12">
        <f t="shared" si="7"/>
        <v>644.18594761456666</v>
      </c>
    </row>
    <row r="106" spans="1:6" x14ac:dyDescent="0.2">
      <c r="A106" s="117"/>
      <c r="B106" s="10">
        <v>99</v>
      </c>
      <c r="C106" s="11">
        <f t="shared" si="6"/>
        <v>102592.734198648</v>
      </c>
      <c r="D106" s="11">
        <f t="shared" si="4"/>
        <v>216.71622178686673</v>
      </c>
      <c r="E106" s="11">
        <f t="shared" si="5"/>
        <v>427.46972582770007</v>
      </c>
      <c r="F106" s="12">
        <f t="shared" si="7"/>
        <v>644.18594761456677</v>
      </c>
    </row>
    <row r="107" spans="1:6" x14ac:dyDescent="0.2">
      <c r="A107" s="117"/>
      <c r="B107" s="10">
        <v>100</v>
      </c>
      <c r="C107" s="11">
        <f t="shared" si="6"/>
        <v>102376.01797686114</v>
      </c>
      <c r="D107" s="11">
        <f t="shared" si="4"/>
        <v>217.61920604431197</v>
      </c>
      <c r="E107" s="11">
        <f t="shared" si="5"/>
        <v>426.56674157025475</v>
      </c>
      <c r="F107" s="12">
        <f t="shared" si="7"/>
        <v>644.18594761456666</v>
      </c>
    </row>
    <row r="108" spans="1:6" x14ac:dyDescent="0.2">
      <c r="A108" s="117"/>
      <c r="B108" s="10">
        <v>101</v>
      </c>
      <c r="C108" s="11">
        <f t="shared" si="6"/>
        <v>102158.39877081683</v>
      </c>
      <c r="D108" s="11">
        <f t="shared" si="4"/>
        <v>218.5259527361633</v>
      </c>
      <c r="E108" s="11">
        <f t="shared" si="5"/>
        <v>425.65999487840344</v>
      </c>
      <c r="F108" s="12">
        <f t="shared" si="7"/>
        <v>644.18594761456677</v>
      </c>
    </row>
    <row r="109" spans="1:6" x14ac:dyDescent="0.2">
      <c r="A109" s="117"/>
      <c r="B109" s="10">
        <v>102</v>
      </c>
      <c r="C109" s="11">
        <f t="shared" si="6"/>
        <v>101939.87281808066</v>
      </c>
      <c r="D109" s="11">
        <f t="shared" si="4"/>
        <v>219.43647753923062</v>
      </c>
      <c r="E109" s="11">
        <f t="shared" si="5"/>
        <v>424.74947007533609</v>
      </c>
      <c r="F109" s="12">
        <f t="shared" si="7"/>
        <v>644.18594761456666</v>
      </c>
    </row>
    <row r="110" spans="1:6" x14ac:dyDescent="0.2">
      <c r="A110" s="117"/>
      <c r="B110" s="10">
        <v>103</v>
      </c>
      <c r="C110" s="11">
        <f t="shared" si="6"/>
        <v>101720.43634054143</v>
      </c>
      <c r="D110" s="11">
        <f t="shared" si="4"/>
        <v>220.35079619564411</v>
      </c>
      <c r="E110" s="11">
        <f t="shared" si="5"/>
        <v>423.83515141892264</v>
      </c>
      <c r="F110" s="12">
        <f t="shared" si="7"/>
        <v>644.18594761456677</v>
      </c>
    </row>
    <row r="111" spans="1:6" x14ac:dyDescent="0.2">
      <c r="A111" s="117"/>
      <c r="B111" s="10">
        <v>104</v>
      </c>
      <c r="C111" s="11">
        <f t="shared" si="6"/>
        <v>101500.08554434578</v>
      </c>
      <c r="D111" s="11">
        <f t="shared" si="4"/>
        <v>221.26892451312591</v>
      </c>
      <c r="E111" s="11">
        <f t="shared" si="5"/>
        <v>422.91702310144075</v>
      </c>
      <c r="F111" s="12">
        <f t="shared" si="7"/>
        <v>644.18594761456666</v>
      </c>
    </row>
    <row r="112" spans="1:6" x14ac:dyDescent="0.2">
      <c r="A112" s="117"/>
      <c r="B112" s="10">
        <v>105</v>
      </c>
      <c r="C112" s="11">
        <f t="shared" si="6"/>
        <v>101278.81661983267</v>
      </c>
      <c r="D112" s="11">
        <f t="shared" si="4"/>
        <v>222.19087836526396</v>
      </c>
      <c r="E112" s="11">
        <f t="shared" si="5"/>
        <v>421.99506924930284</v>
      </c>
      <c r="F112" s="12">
        <f t="shared" si="7"/>
        <v>644.18594761456677</v>
      </c>
    </row>
    <row r="113" spans="1:6" x14ac:dyDescent="0.2">
      <c r="A113" s="117"/>
      <c r="B113" s="10">
        <v>106</v>
      </c>
      <c r="C113" s="11">
        <f t="shared" si="6"/>
        <v>101056.6257414674</v>
      </c>
      <c r="D113" s="11">
        <f t="shared" si="4"/>
        <v>223.11667369178591</v>
      </c>
      <c r="E113" s="11">
        <f t="shared" si="5"/>
        <v>421.06927392278078</v>
      </c>
      <c r="F113" s="12">
        <f t="shared" si="7"/>
        <v>644.18594761456666</v>
      </c>
    </row>
    <row r="114" spans="1:6" x14ac:dyDescent="0.2">
      <c r="A114" s="117"/>
      <c r="B114" s="10">
        <v>107</v>
      </c>
      <c r="C114" s="11">
        <f t="shared" si="6"/>
        <v>100833.50906777562</v>
      </c>
      <c r="D114" s="11">
        <f t="shared" si="4"/>
        <v>224.04632649883499</v>
      </c>
      <c r="E114" s="11">
        <f t="shared" si="5"/>
        <v>420.1396211157317</v>
      </c>
      <c r="F114" s="12">
        <f t="shared" si="7"/>
        <v>644.18594761456666</v>
      </c>
    </row>
    <row r="115" spans="1:6" x14ac:dyDescent="0.2">
      <c r="A115" s="118"/>
      <c r="B115" s="13">
        <v>108</v>
      </c>
      <c r="C115" s="14">
        <f t="shared" si="6"/>
        <v>100609.46274127679</v>
      </c>
      <c r="D115" s="14">
        <f t="shared" si="4"/>
        <v>224.9798528592469</v>
      </c>
      <c r="E115" s="14">
        <f t="shared" si="5"/>
        <v>419.20609475531995</v>
      </c>
      <c r="F115" s="15">
        <f t="shared" si="7"/>
        <v>644.18594761456689</v>
      </c>
    </row>
    <row r="116" spans="1:6" ht="12.75" customHeight="1" x14ac:dyDescent="0.2">
      <c r="A116" s="116" t="s">
        <v>85</v>
      </c>
      <c r="B116" s="7">
        <v>109</v>
      </c>
      <c r="C116" s="8">
        <f t="shared" si="6"/>
        <v>100384.48288841754</v>
      </c>
      <c r="D116" s="8">
        <f t="shared" si="4"/>
        <v>225.91726891282698</v>
      </c>
      <c r="E116" s="8">
        <f t="shared" si="5"/>
        <v>418.2686787017397</v>
      </c>
      <c r="F116" s="9">
        <f t="shared" si="7"/>
        <v>644.18594761456666</v>
      </c>
    </row>
    <row r="117" spans="1:6" x14ac:dyDescent="0.2">
      <c r="A117" s="117"/>
      <c r="B117" s="10">
        <v>110</v>
      </c>
      <c r="C117" s="11">
        <f t="shared" si="6"/>
        <v>100158.5656195047</v>
      </c>
      <c r="D117" s="11">
        <f t="shared" si="4"/>
        <v>226.85859086663049</v>
      </c>
      <c r="E117" s="11">
        <f t="shared" si="5"/>
        <v>417.32735674793622</v>
      </c>
      <c r="F117" s="12">
        <f t="shared" si="7"/>
        <v>644.18594761456666</v>
      </c>
    </row>
    <row r="118" spans="1:6" x14ac:dyDescent="0.2">
      <c r="A118" s="117"/>
      <c r="B118" s="10">
        <v>111</v>
      </c>
      <c r="C118" s="11">
        <f t="shared" si="6"/>
        <v>99931.707028638077</v>
      </c>
      <c r="D118" s="11">
        <f t="shared" si="4"/>
        <v>227.8038349952414</v>
      </c>
      <c r="E118" s="11">
        <f t="shared" si="5"/>
        <v>416.38211261932531</v>
      </c>
      <c r="F118" s="12">
        <f t="shared" si="7"/>
        <v>644.18594761456666</v>
      </c>
    </row>
    <row r="119" spans="1:6" x14ac:dyDescent="0.2">
      <c r="A119" s="117"/>
      <c r="B119" s="10">
        <v>112</v>
      </c>
      <c r="C119" s="11">
        <f t="shared" si="6"/>
        <v>99703.903193642836</v>
      </c>
      <c r="D119" s="11">
        <f t="shared" si="4"/>
        <v>228.75301764105495</v>
      </c>
      <c r="E119" s="11">
        <f t="shared" si="5"/>
        <v>415.43292997351182</v>
      </c>
      <c r="F119" s="12">
        <f t="shared" si="7"/>
        <v>644.18594761456677</v>
      </c>
    </row>
    <row r="120" spans="1:6" x14ac:dyDescent="0.2">
      <c r="A120" s="117"/>
      <c r="B120" s="10">
        <v>113</v>
      </c>
      <c r="C120" s="11">
        <f t="shared" si="6"/>
        <v>99475.150176001785</v>
      </c>
      <c r="D120" s="11">
        <f t="shared" si="4"/>
        <v>229.70615521455929</v>
      </c>
      <c r="E120" s="11">
        <f t="shared" si="5"/>
        <v>414.47979240000745</v>
      </c>
      <c r="F120" s="12">
        <f t="shared" si="7"/>
        <v>644.18594761456677</v>
      </c>
    </row>
    <row r="121" spans="1:6" x14ac:dyDescent="0.2">
      <c r="A121" s="117"/>
      <c r="B121" s="10">
        <v>114</v>
      </c>
      <c r="C121" s="11">
        <f t="shared" si="6"/>
        <v>99245.444020787225</v>
      </c>
      <c r="D121" s="11">
        <f t="shared" si="4"/>
        <v>230.66326419462004</v>
      </c>
      <c r="E121" s="11">
        <f t="shared" si="5"/>
        <v>413.52268341994682</v>
      </c>
      <c r="F121" s="12">
        <f t="shared" si="7"/>
        <v>644.18594761456689</v>
      </c>
    </row>
    <row r="122" spans="1:6" x14ac:dyDescent="0.2">
      <c r="A122" s="117"/>
      <c r="B122" s="10">
        <v>115</v>
      </c>
      <c r="C122" s="11">
        <f t="shared" si="6"/>
        <v>99014.780756592605</v>
      </c>
      <c r="D122" s="11">
        <f t="shared" si="4"/>
        <v>231.62436112876421</v>
      </c>
      <c r="E122" s="11">
        <f t="shared" si="5"/>
        <v>412.56158648580254</v>
      </c>
      <c r="F122" s="12">
        <f t="shared" si="7"/>
        <v>644.18594761456677</v>
      </c>
    </row>
    <row r="123" spans="1:6" x14ac:dyDescent="0.2">
      <c r="A123" s="117"/>
      <c r="B123" s="10">
        <v>116</v>
      </c>
      <c r="C123" s="11">
        <f t="shared" si="6"/>
        <v>98783.15639546384</v>
      </c>
      <c r="D123" s="11">
        <f t="shared" si="4"/>
        <v>232.58946263346749</v>
      </c>
      <c r="E123" s="11">
        <f t="shared" si="5"/>
        <v>411.59648498109937</v>
      </c>
      <c r="F123" s="12">
        <f t="shared" si="7"/>
        <v>644.18594761456689</v>
      </c>
    </row>
    <row r="124" spans="1:6" x14ac:dyDescent="0.2">
      <c r="A124" s="117"/>
      <c r="B124" s="10">
        <v>117</v>
      </c>
      <c r="C124" s="11">
        <f t="shared" si="6"/>
        <v>98550.566932830377</v>
      </c>
      <c r="D124" s="11">
        <f t="shared" si="4"/>
        <v>233.55858539444014</v>
      </c>
      <c r="E124" s="11">
        <f t="shared" si="5"/>
        <v>410.62736222012654</v>
      </c>
      <c r="F124" s="12">
        <f t="shared" si="7"/>
        <v>644.18594761456666</v>
      </c>
    </row>
    <row r="125" spans="1:6" x14ac:dyDescent="0.2">
      <c r="A125" s="117"/>
      <c r="B125" s="10">
        <v>118</v>
      </c>
      <c r="C125" s="11">
        <f t="shared" si="6"/>
        <v>98317.008347435942</v>
      </c>
      <c r="D125" s="11">
        <f t="shared" si="4"/>
        <v>234.53174616691709</v>
      </c>
      <c r="E125" s="11">
        <f t="shared" si="5"/>
        <v>409.65420144764977</v>
      </c>
      <c r="F125" s="12">
        <f t="shared" si="7"/>
        <v>644.18594761456689</v>
      </c>
    </row>
    <row r="126" spans="1:6" x14ac:dyDescent="0.2">
      <c r="A126" s="117"/>
      <c r="B126" s="10">
        <v>119</v>
      </c>
      <c r="C126" s="11">
        <f t="shared" si="6"/>
        <v>98082.476601269023</v>
      </c>
      <c r="D126" s="11">
        <f t="shared" si="4"/>
        <v>235.50896177594598</v>
      </c>
      <c r="E126" s="11">
        <f t="shared" si="5"/>
        <v>408.67698583862091</v>
      </c>
      <c r="F126" s="12">
        <f t="shared" si="7"/>
        <v>644.18594761456689</v>
      </c>
    </row>
    <row r="127" spans="1:6" x14ac:dyDescent="0.2">
      <c r="A127" s="118"/>
      <c r="B127" s="13">
        <v>120</v>
      </c>
      <c r="C127" s="14">
        <f t="shared" si="6"/>
        <v>97846.967639493072</v>
      </c>
      <c r="D127" s="14">
        <f t="shared" si="4"/>
        <v>236.49024911667902</v>
      </c>
      <c r="E127" s="14">
        <f t="shared" si="5"/>
        <v>407.69569849788786</v>
      </c>
      <c r="F127" s="15">
        <f t="shared" si="7"/>
        <v>644.18594761456689</v>
      </c>
    </row>
    <row r="128" spans="1:6" ht="12.75" customHeight="1" x14ac:dyDescent="0.2">
      <c r="A128" s="116" t="s">
        <v>86</v>
      </c>
      <c r="B128" s="7">
        <v>121</v>
      </c>
      <c r="C128" s="8">
        <f t="shared" si="6"/>
        <v>97610.4773903764</v>
      </c>
      <c r="D128" s="8">
        <f t="shared" si="4"/>
        <v>237.47562515466518</v>
      </c>
      <c r="E128" s="8">
        <f t="shared" si="5"/>
        <v>406.71032245990165</v>
      </c>
      <c r="F128" s="9">
        <f t="shared" si="7"/>
        <v>644.18594761456689</v>
      </c>
    </row>
    <row r="129" spans="1:6" x14ac:dyDescent="0.2">
      <c r="A129" s="117"/>
      <c r="B129" s="10">
        <v>122</v>
      </c>
      <c r="C129" s="11">
        <f t="shared" si="6"/>
        <v>97373.001765221736</v>
      </c>
      <c r="D129" s="11">
        <f t="shared" si="4"/>
        <v>238.46510692614291</v>
      </c>
      <c r="E129" s="11">
        <f t="shared" si="5"/>
        <v>405.72084068842389</v>
      </c>
      <c r="F129" s="12">
        <f t="shared" si="7"/>
        <v>644.18594761456677</v>
      </c>
    </row>
    <row r="130" spans="1:6" x14ac:dyDescent="0.2">
      <c r="A130" s="117"/>
      <c r="B130" s="10">
        <v>123</v>
      </c>
      <c r="C130" s="11">
        <f t="shared" si="6"/>
        <v>97134.53665829559</v>
      </c>
      <c r="D130" s="11">
        <f t="shared" si="4"/>
        <v>239.45871153833519</v>
      </c>
      <c r="E130" s="11">
        <f t="shared" si="5"/>
        <v>404.72723607623163</v>
      </c>
      <c r="F130" s="12">
        <f t="shared" si="7"/>
        <v>644.18594761456689</v>
      </c>
    </row>
    <row r="131" spans="1:6" x14ac:dyDescent="0.2">
      <c r="A131" s="117"/>
      <c r="B131" s="10">
        <v>124</v>
      </c>
      <c r="C131" s="11">
        <f t="shared" si="6"/>
        <v>96895.077946757257</v>
      </c>
      <c r="D131" s="11">
        <f t="shared" si="4"/>
        <v>240.45645616974488</v>
      </c>
      <c r="E131" s="11">
        <f t="shared" si="5"/>
        <v>403.72949144482192</v>
      </c>
      <c r="F131" s="12">
        <f t="shared" si="7"/>
        <v>644.18594761456677</v>
      </c>
    </row>
    <row r="132" spans="1:6" x14ac:dyDescent="0.2">
      <c r="A132" s="117"/>
      <c r="B132" s="10">
        <v>125</v>
      </c>
      <c r="C132" s="11">
        <f t="shared" si="6"/>
        <v>96654.621490587509</v>
      </c>
      <c r="D132" s="11">
        <f t="shared" si="4"/>
        <v>241.45835807045219</v>
      </c>
      <c r="E132" s="11">
        <f t="shared" si="5"/>
        <v>402.72758954411461</v>
      </c>
      <c r="F132" s="12">
        <f t="shared" si="7"/>
        <v>644.18594761456677</v>
      </c>
    </row>
    <row r="133" spans="1:6" x14ac:dyDescent="0.2">
      <c r="A133" s="117"/>
      <c r="B133" s="10">
        <v>126</v>
      </c>
      <c r="C133" s="11">
        <f t="shared" si="6"/>
        <v>96413.16313251706</v>
      </c>
      <c r="D133" s="11">
        <f t="shared" si="4"/>
        <v>242.46443456241241</v>
      </c>
      <c r="E133" s="11">
        <f t="shared" si="5"/>
        <v>401.72151305215442</v>
      </c>
      <c r="F133" s="12">
        <f t="shared" si="7"/>
        <v>644.18594761456689</v>
      </c>
    </row>
    <row r="134" spans="1:6" x14ac:dyDescent="0.2">
      <c r="A134" s="117"/>
      <c r="B134" s="10">
        <v>127</v>
      </c>
      <c r="C134" s="11">
        <f t="shared" si="6"/>
        <v>96170.698697954649</v>
      </c>
      <c r="D134" s="11">
        <f t="shared" si="4"/>
        <v>243.47470303975581</v>
      </c>
      <c r="E134" s="11">
        <f t="shared" si="5"/>
        <v>400.71124457481102</v>
      </c>
      <c r="F134" s="12">
        <f t="shared" si="7"/>
        <v>644.18594761456689</v>
      </c>
    </row>
    <row r="135" spans="1:6" x14ac:dyDescent="0.2">
      <c r="A135" s="117"/>
      <c r="B135" s="10">
        <v>128</v>
      </c>
      <c r="C135" s="11">
        <f t="shared" si="6"/>
        <v>95927.223994914893</v>
      </c>
      <c r="D135" s="11">
        <f t="shared" si="4"/>
        <v>244.48918096908812</v>
      </c>
      <c r="E135" s="11">
        <f t="shared" si="5"/>
        <v>399.6967666454787</v>
      </c>
      <c r="F135" s="12">
        <f t="shared" si="7"/>
        <v>644.18594761456689</v>
      </c>
    </row>
    <row r="136" spans="1:6" x14ac:dyDescent="0.2">
      <c r="A136" s="117"/>
      <c r="B136" s="10">
        <v>129</v>
      </c>
      <c r="C136" s="11">
        <f t="shared" si="6"/>
        <v>95682.734813945804</v>
      </c>
      <c r="D136" s="11">
        <f t="shared" ref="D136:D199" si="8">PPMT($C$2/12,1,($C$3*12)+1-B136,C136,0)*-1</f>
        <v>245.50788588979268</v>
      </c>
      <c r="E136" s="11">
        <f t="shared" ref="E136:E199" si="9">IPMT($C$2/12,1,($C$3*12)+1-B136,C136,0)*-1</f>
        <v>398.67806172477418</v>
      </c>
      <c r="F136" s="12">
        <f t="shared" si="7"/>
        <v>644.18594761456689</v>
      </c>
    </row>
    <row r="137" spans="1:6" x14ac:dyDescent="0.2">
      <c r="A137" s="117"/>
      <c r="B137" s="10">
        <v>130</v>
      </c>
      <c r="C137" s="11">
        <f t="shared" ref="C137:C200" si="10">C136-D136</f>
        <v>95437.226928056014</v>
      </c>
      <c r="D137" s="11">
        <f t="shared" si="8"/>
        <v>246.53083541433341</v>
      </c>
      <c r="E137" s="11">
        <f t="shared" si="9"/>
        <v>397.65511220023336</v>
      </c>
      <c r="F137" s="12">
        <f t="shared" ref="F137:F200" si="11">SUM(D137:E137)</f>
        <v>644.18594761456677</v>
      </c>
    </row>
    <row r="138" spans="1:6" x14ac:dyDescent="0.2">
      <c r="A138" s="117"/>
      <c r="B138" s="10">
        <v>131</v>
      </c>
      <c r="C138" s="11">
        <f t="shared" si="10"/>
        <v>95190.69609264168</v>
      </c>
      <c r="D138" s="11">
        <f t="shared" si="8"/>
        <v>247.55804722855984</v>
      </c>
      <c r="E138" s="11">
        <f t="shared" si="9"/>
        <v>396.62790038600701</v>
      </c>
      <c r="F138" s="12">
        <f t="shared" si="11"/>
        <v>644.18594761456689</v>
      </c>
    </row>
    <row r="139" spans="1:6" x14ac:dyDescent="0.2">
      <c r="A139" s="118"/>
      <c r="B139" s="13">
        <v>132</v>
      </c>
      <c r="C139" s="14">
        <f t="shared" si="10"/>
        <v>94943.138045413114</v>
      </c>
      <c r="D139" s="14">
        <f t="shared" si="8"/>
        <v>248.58953909201219</v>
      </c>
      <c r="E139" s="14">
        <f t="shared" si="9"/>
        <v>395.59640852255461</v>
      </c>
      <c r="F139" s="15">
        <f t="shared" si="11"/>
        <v>644.18594761456677</v>
      </c>
    </row>
    <row r="140" spans="1:6" ht="12.75" customHeight="1" x14ac:dyDescent="0.2">
      <c r="A140" s="116" t="s">
        <v>87</v>
      </c>
      <c r="B140" s="7">
        <v>133</v>
      </c>
      <c r="C140" s="8">
        <f t="shared" si="10"/>
        <v>94694.548506321109</v>
      </c>
      <c r="D140" s="8">
        <f t="shared" si="8"/>
        <v>249.62532883822891</v>
      </c>
      <c r="E140" s="8">
        <f t="shared" si="9"/>
        <v>394.56061877633795</v>
      </c>
      <c r="F140" s="9">
        <f t="shared" si="11"/>
        <v>644.18594761456689</v>
      </c>
    </row>
    <row r="141" spans="1:6" x14ac:dyDescent="0.2">
      <c r="A141" s="117"/>
      <c r="B141" s="10">
        <v>134</v>
      </c>
      <c r="C141" s="11">
        <f t="shared" si="10"/>
        <v>94444.92317748288</v>
      </c>
      <c r="D141" s="11">
        <f t="shared" si="8"/>
        <v>250.66543437505484</v>
      </c>
      <c r="E141" s="11">
        <f t="shared" si="9"/>
        <v>393.52051323951201</v>
      </c>
      <c r="F141" s="12">
        <f t="shared" si="11"/>
        <v>644.18594761456689</v>
      </c>
    </row>
    <row r="142" spans="1:6" x14ac:dyDescent="0.2">
      <c r="A142" s="117"/>
      <c r="B142" s="10">
        <v>135</v>
      </c>
      <c r="C142" s="11">
        <f t="shared" si="10"/>
        <v>94194.257743107824</v>
      </c>
      <c r="D142" s="11">
        <f t="shared" si="8"/>
        <v>251.70987368495094</v>
      </c>
      <c r="E142" s="11">
        <f t="shared" si="9"/>
        <v>392.47607392961595</v>
      </c>
      <c r="F142" s="12">
        <f t="shared" si="11"/>
        <v>644.18594761456689</v>
      </c>
    </row>
    <row r="143" spans="1:6" x14ac:dyDescent="0.2">
      <c r="A143" s="117"/>
      <c r="B143" s="10">
        <v>136</v>
      </c>
      <c r="C143" s="11">
        <f t="shared" si="10"/>
        <v>93942.54786942288</v>
      </c>
      <c r="D143" s="11">
        <f t="shared" si="8"/>
        <v>252.75866482530489</v>
      </c>
      <c r="E143" s="11">
        <f t="shared" si="9"/>
        <v>391.42728278926199</v>
      </c>
      <c r="F143" s="12">
        <f t="shared" si="11"/>
        <v>644.18594761456689</v>
      </c>
    </row>
    <row r="144" spans="1:6" x14ac:dyDescent="0.2">
      <c r="A144" s="117"/>
      <c r="B144" s="10">
        <v>137</v>
      </c>
      <c r="C144" s="11">
        <f t="shared" si="10"/>
        <v>93689.789204597575</v>
      </c>
      <c r="D144" s="11">
        <f t="shared" si="8"/>
        <v>253.81182592874362</v>
      </c>
      <c r="E144" s="11">
        <f t="shared" si="9"/>
        <v>390.3741216858233</v>
      </c>
      <c r="F144" s="12">
        <f t="shared" si="11"/>
        <v>644.18594761456689</v>
      </c>
    </row>
    <row r="145" spans="1:6" x14ac:dyDescent="0.2">
      <c r="A145" s="117"/>
      <c r="B145" s="10">
        <v>138</v>
      </c>
      <c r="C145" s="11">
        <f t="shared" si="10"/>
        <v>93435.977378668831</v>
      </c>
      <c r="D145" s="11">
        <f t="shared" si="8"/>
        <v>254.86937520344682</v>
      </c>
      <c r="E145" s="11">
        <f t="shared" si="9"/>
        <v>389.31657241112015</v>
      </c>
      <c r="F145" s="12">
        <f t="shared" si="11"/>
        <v>644.185947614567</v>
      </c>
    </row>
    <row r="146" spans="1:6" x14ac:dyDescent="0.2">
      <c r="A146" s="117"/>
      <c r="B146" s="10">
        <v>139</v>
      </c>
      <c r="C146" s="11">
        <f t="shared" si="10"/>
        <v>93181.108003465386</v>
      </c>
      <c r="D146" s="11">
        <f t="shared" si="8"/>
        <v>255.93133093346117</v>
      </c>
      <c r="E146" s="11">
        <f t="shared" si="9"/>
        <v>388.25461668110586</v>
      </c>
      <c r="F146" s="12">
        <f t="shared" si="11"/>
        <v>644.185947614567</v>
      </c>
    </row>
    <row r="147" spans="1:6" x14ac:dyDescent="0.2">
      <c r="A147" s="117"/>
      <c r="B147" s="10">
        <v>140</v>
      </c>
      <c r="C147" s="11">
        <f t="shared" si="10"/>
        <v>92925.176672531918</v>
      </c>
      <c r="D147" s="11">
        <f t="shared" si="8"/>
        <v>256.99771147901725</v>
      </c>
      <c r="E147" s="11">
        <f t="shared" si="9"/>
        <v>387.18823613554963</v>
      </c>
      <c r="F147" s="12">
        <f t="shared" si="11"/>
        <v>644.18594761456689</v>
      </c>
    </row>
    <row r="148" spans="1:6" x14ac:dyDescent="0.2">
      <c r="A148" s="117"/>
      <c r="B148" s="10">
        <v>141</v>
      </c>
      <c r="C148" s="11">
        <f t="shared" si="10"/>
        <v>92668.178961052894</v>
      </c>
      <c r="D148" s="11">
        <f t="shared" si="8"/>
        <v>258.06853527684643</v>
      </c>
      <c r="E148" s="11">
        <f t="shared" si="9"/>
        <v>386.1174123377204</v>
      </c>
      <c r="F148" s="12">
        <f t="shared" si="11"/>
        <v>644.18594761456689</v>
      </c>
    </row>
    <row r="149" spans="1:6" x14ac:dyDescent="0.2">
      <c r="A149" s="117"/>
      <c r="B149" s="10">
        <v>142</v>
      </c>
      <c r="C149" s="11">
        <f t="shared" si="10"/>
        <v>92410.110425776045</v>
      </c>
      <c r="D149" s="11">
        <f t="shared" si="8"/>
        <v>259.14382084049993</v>
      </c>
      <c r="E149" s="11">
        <f t="shared" si="9"/>
        <v>385.04212677406679</v>
      </c>
      <c r="F149" s="12">
        <f t="shared" si="11"/>
        <v>644.18594761456666</v>
      </c>
    </row>
    <row r="150" spans="1:6" x14ac:dyDescent="0.2">
      <c r="A150" s="117"/>
      <c r="B150" s="10">
        <v>143</v>
      </c>
      <c r="C150" s="11">
        <f t="shared" si="10"/>
        <v>92150.966604935544</v>
      </c>
      <c r="D150" s="11">
        <f t="shared" si="8"/>
        <v>260.2235867606687</v>
      </c>
      <c r="E150" s="11">
        <f t="shared" si="9"/>
        <v>383.96236085389808</v>
      </c>
      <c r="F150" s="12">
        <f t="shared" si="11"/>
        <v>644.18594761456677</v>
      </c>
    </row>
    <row r="151" spans="1:6" x14ac:dyDescent="0.2">
      <c r="A151" s="118"/>
      <c r="B151" s="13">
        <v>144</v>
      </c>
      <c r="C151" s="14">
        <f t="shared" si="10"/>
        <v>91890.743018174879</v>
      </c>
      <c r="D151" s="14">
        <f t="shared" si="8"/>
        <v>261.30785170550479</v>
      </c>
      <c r="E151" s="14">
        <f t="shared" si="9"/>
        <v>382.87809590906198</v>
      </c>
      <c r="F151" s="15">
        <f t="shared" si="11"/>
        <v>644.18594761456677</v>
      </c>
    </row>
    <row r="152" spans="1:6" ht="12.75" customHeight="1" x14ac:dyDescent="0.2">
      <c r="A152" s="116" t="s">
        <v>88</v>
      </c>
      <c r="B152" s="7">
        <v>145</v>
      </c>
      <c r="C152" s="8">
        <f t="shared" si="10"/>
        <v>91629.435166469368</v>
      </c>
      <c r="D152" s="8">
        <f t="shared" si="8"/>
        <v>262.39663442094434</v>
      </c>
      <c r="E152" s="8">
        <f t="shared" si="9"/>
        <v>381.78931319362232</v>
      </c>
      <c r="F152" s="9">
        <f t="shared" si="11"/>
        <v>644.18594761456666</v>
      </c>
    </row>
    <row r="153" spans="1:6" x14ac:dyDescent="0.2">
      <c r="A153" s="117"/>
      <c r="B153" s="10">
        <v>146</v>
      </c>
      <c r="C153" s="11">
        <f t="shared" si="10"/>
        <v>91367.03853204842</v>
      </c>
      <c r="D153" s="11">
        <f t="shared" si="8"/>
        <v>263.48995373103156</v>
      </c>
      <c r="E153" s="11">
        <f t="shared" si="9"/>
        <v>380.6959938835351</v>
      </c>
      <c r="F153" s="12">
        <f t="shared" si="11"/>
        <v>644.18594761456666</v>
      </c>
    </row>
    <row r="154" spans="1:6" x14ac:dyDescent="0.2">
      <c r="A154" s="117"/>
      <c r="B154" s="10">
        <v>147</v>
      </c>
      <c r="C154" s="11">
        <f t="shared" si="10"/>
        <v>91103.548578317394</v>
      </c>
      <c r="D154" s="11">
        <f t="shared" si="8"/>
        <v>264.58782853824425</v>
      </c>
      <c r="E154" s="11">
        <f t="shared" si="9"/>
        <v>379.59811907632252</v>
      </c>
      <c r="F154" s="12">
        <f t="shared" si="11"/>
        <v>644.18594761456677</v>
      </c>
    </row>
    <row r="155" spans="1:6" x14ac:dyDescent="0.2">
      <c r="A155" s="117"/>
      <c r="B155" s="10">
        <v>148</v>
      </c>
      <c r="C155" s="11">
        <f t="shared" si="10"/>
        <v>90838.960749779144</v>
      </c>
      <c r="D155" s="11">
        <f t="shared" si="8"/>
        <v>265.69027782382028</v>
      </c>
      <c r="E155" s="11">
        <f t="shared" si="9"/>
        <v>378.49566979074643</v>
      </c>
      <c r="F155" s="12">
        <f t="shared" si="11"/>
        <v>644.18594761456666</v>
      </c>
    </row>
    <row r="156" spans="1:6" x14ac:dyDescent="0.2">
      <c r="A156" s="117"/>
      <c r="B156" s="10">
        <v>149</v>
      </c>
      <c r="C156" s="11">
        <f t="shared" si="10"/>
        <v>90573.270471955329</v>
      </c>
      <c r="D156" s="11">
        <f t="shared" si="8"/>
        <v>266.79732064808621</v>
      </c>
      <c r="E156" s="11">
        <f t="shared" si="9"/>
        <v>377.38862696648056</v>
      </c>
      <c r="F156" s="12">
        <f t="shared" si="11"/>
        <v>644.18594761456677</v>
      </c>
    </row>
    <row r="157" spans="1:6" x14ac:dyDescent="0.2">
      <c r="A157" s="117"/>
      <c r="B157" s="10">
        <v>150</v>
      </c>
      <c r="C157" s="11">
        <f t="shared" si="10"/>
        <v>90306.473151307247</v>
      </c>
      <c r="D157" s="11">
        <f t="shared" si="8"/>
        <v>267.9089761507866</v>
      </c>
      <c r="E157" s="11">
        <f t="shared" si="9"/>
        <v>376.27697146378017</v>
      </c>
      <c r="F157" s="12">
        <f t="shared" si="11"/>
        <v>644.18594761456677</v>
      </c>
    </row>
    <row r="158" spans="1:6" x14ac:dyDescent="0.2">
      <c r="A158" s="117"/>
      <c r="B158" s="10">
        <v>151</v>
      </c>
      <c r="C158" s="11">
        <f t="shared" si="10"/>
        <v>90038.564175156454</v>
      </c>
      <c r="D158" s="11">
        <f t="shared" si="8"/>
        <v>269.02526355141492</v>
      </c>
      <c r="E158" s="11">
        <f t="shared" si="9"/>
        <v>375.1606840631519</v>
      </c>
      <c r="F158" s="12">
        <f t="shared" si="11"/>
        <v>644.18594761456689</v>
      </c>
    </row>
    <row r="159" spans="1:6" x14ac:dyDescent="0.2">
      <c r="A159" s="117"/>
      <c r="B159" s="10">
        <v>152</v>
      </c>
      <c r="C159" s="11">
        <f t="shared" si="10"/>
        <v>89769.538911605036</v>
      </c>
      <c r="D159" s="11">
        <f t="shared" si="8"/>
        <v>270.14620214954573</v>
      </c>
      <c r="E159" s="11">
        <f t="shared" si="9"/>
        <v>374.03974546502099</v>
      </c>
      <c r="F159" s="12">
        <f t="shared" si="11"/>
        <v>644.18594761456666</v>
      </c>
    </row>
    <row r="160" spans="1:6" x14ac:dyDescent="0.2">
      <c r="A160" s="117"/>
      <c r="B160" s="10">
        <v>153</v>
      </c>
      <c r="C160" s="11">
        <f t="shared" si="10"/>
        <v>89499.392709455497</v>
      </c>
      <c r="D160" s="11">
        <f t="shared" si="8"/>
        <v>271.27181132516887</v>
      </c>
      <c r="E160" s="11">
        <f t="shared" si="9"/>
        <v>372.91413628939796</v>
      </c>
      <c r="F160" s="12">
        <f t="shared" si="11"/>
        <v>644.18594761456689</v>
      </c>
    </row>
    <row r="161" spans="1:6" x14ac:dyDescent="0.2">
      <c r="A161" s="117"/>
      <c r="B161" s="10">
        <v>154</v>
      </c>
      <c r="C161" s="11">
        <f t="shared" si="10"/>
        <v>89228.120898130321</v>
      </c>
      <c r="D161" s="11">
        <f t="shared" si="8"/>
        <v>272.40211053902374</v>
      </c>
      <c r="E161" s="11">
        <f t="shared" si="9"/>
        <v>371.78383707554298</v>
      </c>
      <c r="F161" s="12">
        <f t="shared" si="11"/>
        <v>644.18594761456666</v>
      </c>
    </row>
    <row r="162" spans="1:6" x14ac:dyDescent="0.2">
      <c r="A162" s="117"/>
      <c r="B162" s="10">
        <v>155</v>
      </c>
      <c r="C162" s="11">
        <f t="shared" si="10"/>
        <v>88955.718787591293</v>
      </c>
      <c r="D162" s="11">
        <f t="shared" si="8"/>
        <v>273.53711933293636</v>
      </c>
      <c r="E162" s="11">
        <f t="shared" si="9"/>
        <v>370.64882828163036</v>
      </c>
      <c r="F162" s="12">
        <f t="shared" si="11"/>
        <v>644.18594761456666</v>
      </c>
    </row>
    <row r="163" spans="1:6" x14ac:dyDescent="0.2">
      <c r="A163" s="118"/>
      <c r="B163" s="13">
        <v>156</v>
      </c>
      <c r="C163" s="14">
        <f t="shared" si="10"/>
        <v>88682.181668258359</v>
      </c>
      <c r="D163" s="14">
        <f t="shared" si="8"/>
        <v>274.67685733015691</v>
      </c>
      <c r="E163" s="14">
        <f t="shared" si="9"/>
        <v>369.50909028440981</v>
      </c>
      <c r="F163" s="15">
        <f t="shared" si="11"/>
        <v>644.18594761456666</v>
      </c>
    </row>
    <row r="164" spans="1:6" ht="12.75" customHeight="1" x14ac:dyDescent="0.2">
      <c r="A164" s="116" t="s">
        <v>89</v>
      </c>
      <c r="B164" s="7">
        <v>157</v>
      </c>
      <c r="C164" s="8">
        <f t="shared" si="10"/>
        <v>88407.504810928207</v>
      </c>
      <c r="D164" s="8">
        <f t="shared" si="8"/>
        <v>275.8213442356992</v>
      </c>
      <c r="E164" s="8">
        <f t="shared" si="9"/>
        <v>368.36460337886751</v>
      </c>
      <c r="F164" s="9">
        <f t="shared" si="11"/>
        <v>644.18594761456666</v>
      </c>
    </row>
    <row r="165" spans="1:6" x14ac:dyDescent="0.2">
      <c r="A165" s="117"/>
      <c r="B165" s="10">
        <v>158</v>
      </c>
      <c r="C165" s="11">
        <f t="shared" si="10"/>
        <v>88131.683466692513</v>
      </c>
      <c r="D165" s="11">
        <f t="shared" si="8"/>
        <v>276.97059983668134</v>
      </c>
      <c r="E165" s="11">
        <f t="shared" si="9"/>
        <v>367.21534777788548</v>
      </c>
      <c r="F165" s="12">
        <f t="shared" si="11"/>
        <v>644.18594761456689</v>
      </c>
    </row>
    <row r="166" spans="1:6" x14ac:dyDescent="0.2">
      <c r="A166" s="117"/>
      <c r="B166" s="10">
        <v>159</v>
      </c>
      <c r="C166" s="11">
        <f t="shared" si="10"/>
        <v>87854.712866855829</v>
      </c>
      <c r="D166" s="11">
        <f t="shared" si="8"/>
        <v>278.12464400266748</v>
      </c>
      <c r="E166" s="11">
        <f t="shared" si="9"/>
        <v>366.06130361189929</v>
      </c>
      <c r="F166" s="12">
        <f t="shared" si="11"/>
        <v>644.18594761456677</v>
      </c>
    </row>
    <row r="167" spans="1:6" x14ac:dyDescent="0.2">
      <c r="A167" s="117"/>
      <c r="B167" s="10">
        <v>160</v>
      </c>
      <c r="C167" s="11">
        <f t="shared" si="10"/>
        <v>87576.588222853155</v>
      </c>
      <c r="D167" s="11">
        <f t="shared" si="8"/>
        <v>279.28349668601192</v>
      </c>
      <c r="E167" s="11">
        <f t="shared" si="9"/>
        <v>364.9024509285548</v>
      </c>
      <c r="F167" s="12">
        <f t="shared" si="11"/>
        <v>644.18594761456666</v>
      </c>
    </row>
    <row r="168" spans="1:6" x14ac:dyDescent="0.2">
      <c r="A168" s="117"/>
      <c r="B168" s="10">
        <v>161</v>
      </c>
      <c r="C168" s="11">
        <f t="shared" si="10"/>
        <v>87297.304726167145</v>
      </c>
      <c r="D168" s="11">
        <f t="shared" si="8"/>
        <v>280.44717792220365</v>
      </c>
      <c r="E168" s="11">
        <f t="shared" si="9"/>
        <v>363.73876969236312</v>
      </c>
      <c r="F168" s="12">
        <f t="shared" si="11"/>
        <v>644.18594761456677</v>
      </c>
    </row>
    <row r="169" spans="1:6" x14ac:dyDescent="0.2">
      <c r="A169" s="117"/>
      <c r="B169" s="10">
        <v>162</v>
      </c>
      <c r="C169" s="11">
        <f t="shared" si="10"/>
        <v>87016.857548244938</v>
      </c>
      <c r="D169" s="11">
        <f t="shared" si="8"/>
        <v>281.61570783021284</v>
      </c>
      <c r="E169" s="11">
        <f t="shared" si="9"/>
        <v>362.57023978435393</v>
      </c>
      <c r="F169" s="12">
        <f t="shared" si="11"/>
        <v>644.18594761456677</v>
      </c>
    </row>
    <row r="170" spans="1:6" x14ac:dyDescent="0.2">
      <c r="A170" s="117"/>
      <c r="B170" s="10">
        <v>163</v>
      </c>
      <c r="C170" s="11">
        <f t="shared" si="10"/>
        <v>86735.241840414732</v>
      </c>
      <c r="D170" s="11">
        <f t="shared" si="8"/>
        <v>282.78910661283879</v>
      </c>
      <c r="E170" s="11">
        <f t="shared" si="9"/>
        <v>361.39684100172803</v>
      </c>
      <c r="F170" s="12">
        <f t="shared" si="11"/>
        <v>644.18594761456689</v>
      </c>
    </row>
    <row r="171" spans="1:6" x14ac:dyDescent="0.2">
      <c r="A171" s="117"/>
      <c r="B171" s="10">
        <v>164</v>
      </c>
      <c r="C171" s="11">
        <f t="shared" si="10"/>
        <v>86452.452733801896</v>
      </c>
      <c r="D171" s="11">
        <f t="shared" si="8"/>
        <v>283.96739455705887</v>
      </c>
      <c r="E171" s="11">
        <f t="shared" si="9"/>
        <v>360.2185530575079</v>
      </c>
      <c r="F171" s="12">
        <f t="shared" si="11"/>
        <v>644.18594761456677</v>
      </c>
    </row>
    <row r="172" spans="1:6" x14ac:dyDescent="0.2">
      <c r="A172" s="117"/>
      <c r="B172" s="10">
        <v>165</v>
      </c>
      <c r="C172" s="11">
        <f t="shared" si="10"/>
        <v>86168.485339244842</v>
      </c>
      <c r="D172" s="11">
        <f t="shared" si="8"/>
        <v>285.15059203438</v>
      </c>
      <c r="E172" s="11">
        <f t="shared" si="9"/>
        <v>359.03535558018683</v>
      </c>
      <c r="F172" s="12">
        <f t="shared" si="11"/>
        <v>644.18594761456689</v>
      </c>
    </row>
    <row r="173" spans="1:6" x14ac:dyDescent="0.2">
      <c r="A173" s="117"/>
      <c r="B173" s="10">
        <v>166</v>
      </c>
      <c r="C173" s="11">
        <f t="shared" si="10"/>
        <v>85883.334747210465</v>
      </c>
      <c r="D173" s="11">
        <f t="shared" si="8"/>
        <v>286.33871950118993</v>
      </c>
      <c r="E173" s="11">
        <f t="shared" si="9"/>
        <v>357.84722811337696</v>
      </c>
      <c r="F173" s="12">
        <f t="shared" si="11"/>
        <v>644.18594761456689</v>
      </c>
    </row>
    <row r="174" spans="1:6" x14ac:dyDescent="0.2">
      <c r="A174" s="117"/>
      <c r="B174" s="10">
        <v>167</v>
      </c>
      <c r="C174" s="11">
        <f t="shared" si="10"/>
        <v>85596.996027709276</v>
      </c>
      <c r="D174" s="11">
        <f t="shared" si="8"/>
        <v>287.53179749911152</v>
      </c>
      <c r="E174" s="11">
        <f t="shared" si="9"/>
        <v>356.65415011545531</v>
      </c>
      <c r="F174" s="12">
        <f t="shared" si="11"/>
        <v>644.18594761456689</v>
      </c>
    </row>
    <row r="175" spans="1:6" x14ac:dyDescent="0.2">
      <c r="A175" s="118"/>
      <c r="B175" s="13">
        <v>168</v>
      </c>
      <c r="C175" s="14">
        <f t="shared" si="10"/>
        <v>85309.464230210171</v>
      </c>
      <c r="D175" s="14">
        <f t="shared" si="8"/>
        <v>288.72984665535779</v>
      </c>
      <c r="E175" s="14">
        <f t="shared" si="9"/>
        <v>355.45610095920904</v>
      </c>
      <c r="F175" s="15">
        <f t="shared" si="11"/>
        <v>644.18594761456689</v>
      </c>
    </row>
    <row r="176" spans="1:6" ht="12.75" customHeight="1" x14ac:dyDescent="0.2">
      <c r="A176" s="116" t="s">
        <v>90</v>
      </c>
      <c r="B176" s="7">
        <v>169</v>
      </c>
      <c r="C176" s="8">
        <f t="shared" si="10"/>
        <v>85020.734383554809</v>
      </c>
      <c r="D176" s="8">
        <f t="shared" si="8"/>
        <v>289.9328876830885</v>
      </c>
      <c r="E176" s="8">
        <f t="shared" si="9"/>
        <v>354.25305993147839</v>
      </c>
      <c r="F176" s="9">
        <f t="shared" si="11"/>
        <v>644.18594761456689</v>
      </c>
    </row>
    <row r="177" spans="1:6" x14ac:dyDescent="0.2">
      <c r="A177" s="117"/>
      <c r="B177" s="10">
        <v>170</v>
      </c>
      <c r="C177" s="11">
        <f t="shared" si="10"/>
        <v>84730.801495871725</v>
      </c>
      <c r="D177" s="11">
        <f t="shared" si="8"/>
        <v>291.14094138176807</v>
      </c>
      <c r="E177" s="11">
        <f t="shared" si="9"/>
        <v>353.04500623279881</v>
      </c>
      <c r="F177" s="12">
        <f t="shared" si="11"/>
        <v>644.18594761456689</v>
      </c>
    </row>
    <row r="178" spans="1:6" x14ac:dyDescent="0.2">
      <c r="A178" s="117"/>
      <c r="B178" s="10">
        <v>171</v>
      </c>
      <c r="C178" s="11">
        <f t="shared" si="10"/>
        <v>84439.66055448995</v>
      </c>
      <c r="D178" s="11">
        <f t="shared" si="8"/>
        <v>292.3540286375254</v>
      </c>
      <c r="E178" s="11">
        <f t="shared" si="9"/>
        <v>351.83191897704148</v>
      </c>
      <c r="F178" s="12">
        <f t="shared" si="11"/>
        <v>644.18594761456689</v>
      </c>
    </row>
    <row r="179" spans="1:6" x14ac:dyDescent="0.2">
      <c r="A179" s="117"/>
      <c r="B179" s="10">
        <v>172</v>
      </c>
      <c r="C179" s="11">
        <f t="shared" si="10"/>
        <v>84147.306525852429</v>
      </c>
      <c r="D179" s="11">
        <f t="shared" si="8"/>
        <v>293.57217042351505</v>
      </c>
      <c r="E179" s="11">
        <f t="shared" si="9"/>
        <v>350.61377719105178</v>
      </c>
      <c r="F179" s="12">
        <f t="shared" si="11"/>
        <v>644.18594761456689</v>
      </c>
    </row>
    <row r="180" spans="1:6" x14ac:dyDescent="0.2">
      <c r="A180" s="117"/>
      <c r="B180" s="10">
        <v>173</v>
      </c>
      <c r="C180" s="11">
        <f t="shared" si="10"/>
        <v>83853.734355428911</v>
      </c>
      <c r="D180" s="11">
        <f t="shared" si="8"/>
        <v>294.79538780027974</v>
      </c>
      <c r="E180" s="11">
        <f t="shared" si="9"/>
        <v>349.39055981428714</v>
      </c>
      <c r="F180" s="12">
        <f t="shared" si="11"/>
        <v>644.18594761456689</v>
      </c>
    </row>
    <row r="181" spans="1:6" x14ac:dyDescent="0.2">
      <c r="A181" s="117"/>
      <c r="B181" s="10">
        <v>174</v>
      </c>
      <c r="C181" s="11">
        <f t="shared" si="10"/>
        <v>83558.938967628637</v>
      </c>
      <c r="D181" s="11">
        <f t="shared" si="8"/>
        <v>296.02370191611419</v>
      </c>
      <c r="E181" s="11">
        <f t="shared" si="9"/>
        <v>348.16224569845264</v>
      </c>
      <c r="F181" s="12">
        <f t="shared" si="11"/>
        <v>644.18594761456689</v>
      </c>
    </row>
    <row r="182" spans="1:6" x14ac:dyDescent="0.2">
      <c r="A182" s="117"/>
      <c r="B182" s="10">
        <v>175</v>
      </c>
      <c r="C182" s="11">
        <f t="shared" si="10"/>
        <v>83262.915265712523</v>
      </c>
      <c r="D182" s="11">
        <f t="shared" si="8"/>
        <v>297.25713400743132</v>
      </c>
      <c r="E182" s="11">
        <f t="shared" si="9"/>
        <v>346.92881360713551</v>
      </c>
      <c r="F182" s="12">
        <f t="shared" si="11"/>
        <v>644.18594761456689</v>
      </c>
    </row>
    <row r="183" spans="1:6" x14ac:dyDescent="0.2">
      <c r="A183" s="117"/>
      <c r="B183" s="10">
        <v>176</v>
      </c>
      <c r="C183" s="11">
        <f t="shared" si="10"/>
        <v>82965.658131705088</v>
      </c>
      <c r="D183" s="11">
        <f t="shared" si="8"/>
        <v>298.49570539912901</v>
      </c>
      <c r="E183" s="11">
        <f t="shared" si="9"/>
        <v>345.69024221543788</v>
      </c>
      <c r="F183" s="12">
        <f t="shared" si="11"/>
        <v>644.18594761456689</v>
      </c>
    </row>
    <row r="184" spans="1:6" x14ac:dyDescent="0.2">
      <c r="A184" s="117"/>
      <c r="B184" s="10">
        <v>177</v>
      </c>
      <c r="C184" s="11">
        <f t="shared" si="10"/>
        <v>82667.162426305964</v>
      </c>
      <c r="D184" s="11">
        <f t="shared" si="8"/>
        <v>299.73943750495874</v>
      </c>
      <c r="E184" s="11">
        <f t="shared" si="9"/>
        <v>344.4465101096082</v>
      </c>
      <c r="F184" s="12">
        <f t="shared" si="11"/>
        <v>644.18594761456689</v>
      </c>
    </row>
    <row r="185" spans="1:6" x14ac:dyDescent="0.2">
      <c r="A185" s="117"/>
      <c r="B185" s="10">
        <v>178</v>
      </c>
      <c r="C185" s="11">
        <f t="shared" si="10"/>
        <v>82367.422988801001</v>
      </c>
      <c r="D185" s="11">
        <f t="shared" si="8"/>
        <v>300.98835182789605</v>
      </c>
      <c r="E185" s="11">
        <f t="shared" si="9"/>
        <v>343.19759578667083</v>
      </c>
      <c r="F185" s="12">
        <f t="shared" si="11"/>
        <v>644.18594761456689</v>
      </c>
    </row>
    <row r="186" spans="1:6" x14ac:dyDescent="0.2">
      <c r="A186" s="117"/>
      <c r="B186" s="10">
        <v>179</v>
      </c>
      <c r="C186" s="11">
        <f t="shared" si="10"/>
        <v>82066.434636973107</v>
      </c>
      <c r="D186" s="11">
        <f t="shared" si="8"/>
        <v>302.24246996051238</v>
      </c>
      <c r="E186" s="11">
        <f t="shared" si="9"/>
        <v>341.94347765405462</v>
      </c>
      <c r="F186" s="12">
        <f t="shared" si="11"/>
        <v>644.185947614567</v>
      </c>
    </row>
    <row r="187" spans="1:6" x14ac:dyDescent="0.2">
      <c r="A187" s="118"/>
      <c r="B187" s="13">
        <v>180</v>
      </c>
      <c r="C187" s="14">
        <f t="shared" si="10"/>
        <v>81764.192167012588</v>
      </c>
      <c r="D187" s="14">
        <f t="shared" si="8"/>
        <v>303.50181358534775</v>
      </c>
      <c r="E187" s="14">
        <f t="shared" si="9"/>
        <v>340.68413402921914</v>
      </c>
      <c r="F187" s="15">
        <f t="shared" si="11"/>
        <v>644.18594761456689</v>
      </c>
    </row>
    <row r="188" spans="1:6" ht="12.75" customHeight="1" x14ac:dyDescent="0.2">
      <c r="A188" s="116" t="s">
        <v>91</v>
      </c>
      <c r="B188" s="7">
        <v>181</v>
      </c>
      <c r="C188" s="8">
        <f t="shared" si="10"/>
        <v>81460.690353427242</v>
      </c>
      <c r="D188" s="8">
        <f t="shared" si="8"/>
        <v>304.76640447528666</v>
      </c>
      <c r="E188" s="8">
        <f t="shared" si="9"/>
        <v>339.41954313928017</v>
      </c>
      <c r="F188" s="9">
        <f t="shared" si="11"/>
        <v>644.18594761456689</v>
      </c>
    </row>
    <row r="189" spans="1:6" x14ac:dyDescent="0.2">
      <c r="A189" s="117"/>
      <c r="B189" s="10">
        <v>182</v>
      </c>
      <c r="C189" s="11">
        <f t="shared" si="10"/>
        <v>81155.923948951953</v>
      </c>
      <c r="D189" s="11">
        <f t="shared" si="8"/>
        <v>306.03626449393369</v>
      </c>
      <c r="E189" s="11">
        <f t="shared" si="9"/>
        <v>338.14968312063314</v>
      </c>
      <c r="F189" s="12">
        <f t="shared" si="11"/>
        <v>644.18594761456689</v>
      </c>
    </row>
    <row r="190" spans="1:6" x14ac:dyDescent="0.2">
      <c r="A190" s="117"/>
      <c r="B190" s="10">
        <v>183</v>
      </c>
      <c r="C190" s="11">
        <f t="shared" si="10"/>
        <v>80849.887684458023</v>
      </c>
      <c r="D190" s="11">
        <f t="shared" si="8"/>
        <v>307.31141559599178</v>
      </c>
      <c r="E190" s="11">
        <f t="shared" si="9"/>
        <v>336.87453201857511</v>
      </c>
      <c r="F190" s="12">
        <f t="shared" si="11"/>
        <v>644.18594761456689</v>
      </c>
    </row>
    <row r="191" spans="1:6" x14ac:dyDescent="0.2">
      <c r="A191" s="117"/>
      <c r="B191" s="10">
        <v>184</v>
      </c>
      <c r="C191" s="11">
        <f t="shared" si="10"/>
        <v>80542.576268862031</v>
      </c>
      <c r="D191" s="11">
        <f t="shared" si="8"/>
        <v>308.59187982764166</v>
      </c>
      <c r="E191" s="11">
        <f t="shared" si="9"/>
        <v>335.59406778692511</v>
      </c>
      <c r="F191" s="12">
        <f t="shared" si="11"/>
        <v>644.18594761456677</v>
      </c>
    </row>
    <row r="192" spans="1:6" x14ac:dyDescent="0.2">
      <c r="A192" s="117"/>
      <c r="B192" s="10">
        <v>185</v>
      </c>
      <c r="C192" s="11">
        <f t="shared" si="10"/>
        <v>80233.984389034391</v>
      </c>
      <c r="D192" s="11">
        <f t="shared" si="8"/>
        <v>309.87767932692356</v>
      </c>
      <c r="E192" s="11">
        <f t="shared" si="9"/>
        <v>334.30826828764327</v>
      </c>
      <c r="F192" s="12">
        <f t="shared" si="11"/>
        <v>644.18594761456689</v>
      </c>
    </row>
    <row r="193" spans="1:6" x14ac:dyDescent="0.2">
      <c r="A193" s="117"/>
      <c r="B193" s="10">
        <v>186</v>
      </c>
      <c r="C193" s="11">
        <f t="shared" si="10"/>
        <v>79924.10670970747</v>
      </c>
      <c r="D193" s="11">
        <f t="shared" si="8"/>
        <v>311.16883632411907</v>
      </c>
      <c r="E193" s="11">
        <f t="shared" si="9"/>
        <v>333.01711129044782</v>
      </c>
      <c r="F193" s="12">
        <f t="shared" si="11"/>
        <v>644.18594761456689</v>
      </c>
    </row>
    <row r="194" spans="1:6" x14ac:dyDescent="0.2">
      <c r="A194" s="117"/>
      <c r="B194" s="10">
        <v>187</v>
      </c>
      <c r="C194" s="11">
        <f t="shared" si="10"/>
        <v>79612.937873383358</v>
      </c>
      <c r="D194" s="11">
        <f t="shared" si="8"/>
        <v>312.46537314213629</v>
      </c>
      <c r="E194" s="11">
        <f t="shared" si="9"/>
        <v>331.72057447243066</v>
      </c>
      <c r="F194" s="12">
        <f t="shared" si="11"/>
        <v>644.18594761456689</v>
      </c>
    </row>
    <row r="195" spans="1:6" x14ac:dyDescent="0.2">
      <c r="A195" s="117"/>
      <c r="B195" s="10">
        <v>188</v>
      </c>
      <c r="C195" s="11">
        <f t="shared" si="10"/>
        <v>79300.472500241216</v>
      </c>
      <c r="D195" s="11">
        <f t="shared" si="8"/>
        <v>313.76731219689509</v>
      </c>
      <c r="E195" s="11">
        <f t="shared" si="9"/>
        <v>330.41863541767174</v>
      </c>
      <c r="F195" s="12">
        <f t="shared" si="11"/>
        <v>644.18594761456689</v>
      </c>
    </row>
    <row r="196" spans="1:6" x14ac:dyDescent="0.2">
      <c r="A196" s="117"/>
      <c r="B196" s="10">
        <v>189</v>
      </c>
      <c r="C196" s="11">
        <f t="shared" si="10"/>
        <v>78986.705188044318</v>
      </c>
      <c r="D196" s="11">
        <f t="shared" si="8"/>
        <v>315.07467599771553</v>
      </c>
      <c r="E196" s="11">
        <f t="shared" si="9"/>
        <v>329.1112716168513</v>
      </c>
      <c r="F196" s="12">
        <f t="shared" si="11"/>
        <v>644.18594761456689</v>
      </c>
    </row>
    <row r="197" spans="1:6" x14ac:dyDescent="0.2">
      <c r="A197" s="117"/>
      <c r="B197" s="10">
        <v>190</v>
      </c>
      <c r="C197" s="11">
        <f t="shared" si="10"/>
        <v>78671.630512046599</v>
      </c>
      <c r="D197" s="11">
        <f t="shared" si="8"/>
        <v>316.38748714770594</v>
      </c>
      <c r="E197" s="11">
        <f t="shared" si="9"/>
        <v>327.79846046686083</v>
      </c>
      <c r="F197" s="12">
        <f t="shared" si="11"/>
        <v>644.18594761456677</v>
      </c>
    </row>
    <row r="198" spans="1:6" x14ac:dyDescent="0.2">
      <c r="A198" s="117"/>
      <c r="B198" s="10">
        <v>191</v>
      </c>
      <c r="C198" s="11">
        <f t="shared" si="10"/>
        <v>78355.243024898897</v>
      </c>
      <c r="D198" s="11">
        <f t="shared" si="8"/>
        <v>317.70576834415482</v>
      </c>
      <c r="E198" s="11">
        <f t="shared" si="9"/>
        <v>326.48017927041207</v>
      </c>
      <c r="F198" s="12">
        <f t="shared" si="11"/>
        <v>644.18594761456689</v>
      </c>
    </row>
    <row r="199" spans="1:6" x14ac:dyDescent="0.2">
      <c r="A199" s="118"/>
      <c r="B199" s="13">
        <v>192</v>
      </c>
      <c r="C199" s="14">
        <f t="shared" si="10"/>
        <v>78037.537256554744</v>
      </c>
      <c r="D199" s="14">
        <f t="shared" si="8"/>
        <v>319.02954237892214</v>
      </c>
      <c r="E199" s="14">
        <f t="shared" si="9"/>
        <v>325.15640523564474</v>
      </c>
      <c r="F199" s="15">
        <f t="shared" si="11"/>
        <v>644.18594761456689</v>
      </c>
    </row>
    <row r="200" spans="1:6" ht="12.75" customHeight="1" x14ac:dyDescent="0.2">
      <c r="A200" s="116" t="s">
        <v>92</v>
      </c>
      <c r="B200" s="7">
        <v>193</v>
      </c>
      <c r="C200" s="8">
        <f t="shared" si="10"/>
        <v>77718.507714175823</v>
      </c>
      <c r="D200" s="8">
        <f t="shared" ref="D200:D263" si="12">PPMT($C$2/12,1,($C$3*12)+1-B200,C200,0)*-1</f>
        <v>320.35883213883432</v>
      </c>
      <c r="E200" s="8">
        <f t="shared" ref="E200:E263" si="13">IPMT($C$2/12,1,($C$3*12)+1-B200,C200,0)*-1</f>
        <v>323.82711547573257</v>
      </c>
      <c r="F200" s="9">
        <f t="shared" si="11"/>
        <v>644.18594761456689</v>
      </c>
    </row>
    <row r="201" spans="1:6" x14ac:dyDescent="0.2">
      <c r="A201" s="117"/>
      <c r="B201" s="10">
        <v>194</v>
      </c>
      <c r="C201" s="11">
        <f t="shared" ref="C201:C264" si="14">C200-D200</f>
        <v>77398.148882036985</v>
      </c>
      <c r="D201" s="11">
        <f t="shared" si="12"/>
        <v>321.69366060607939</v>
      </c>
      <c r="E201" s="11">
        <f t="shared" si="13"/>
        <v>322.49228700848744</v>
      </c>
      <c r="F201" s="12">
        <f t="shared" ref="F201:F264" si="15">SUM(D201:E201)</f>
        <v>644.18594761456689</v>
      </c>
    </row>
    <row r="202" spans="1:6" x14ac:dyDescent="0.2">
      <c r="A202" s="117"/>
      <c r="B202" s="10">
        <v>195</v>
      </c>
      <c r="C202" s="11">
        <f t="shared" si="14"/>
        <v>77076.455221430908</v>
      </c>
      <c r="D202" s="11">
        <f t="shared" si="12"/>
        <v>323.03405085860476</v>
      </c>
      <c r="E202" s="11">
        <f t="shared" si="13"/>
        <v>321.15189675596213</v>
      </c>
      <c r="F202" s="12">
        <f t="shared" si="15"/>
        <v>644.18594761456689</v>
      </c>
    </row>
    <row r="203" spans="1:6" x14ac:dyDescent="0.2">
      <c r="A203" s="117"/>
      <c r="B203" s="10">
        <v>196</v>
      </c>
      <c r="C203" s="11">
        <f t="shared" si="14"/>
        <v>76753.421170572299</v>
      </c>
      <c r="D203" s="11">
        <f t="shared" si="12"/>
        <v>324.38002607051567</v>
      </c>
      <c r="E203" s="11">
        <f t="shared" si="13"/>
        <v>319.80592154405122</v>
      </c>
      <c r="F203" s="12">
        <f t="shared" si="15"/>
        <v>644.18594761456689</v>
      </c>
    </row>
    <row r="204" spans="1:6" x14ac:dyDescent="0.2">
      <c r="A204" s="117"/>
      <c r="B204" s="10">
        <v>197</v>
      </c>
      <c r="C204" s="11">
        <f t="shared" si="14"/>
        <v>76429.041144501782</v>
      </c>
      <c r="D204" s="11">
        <f t="shared" si="12"/>
        <v>325.7316095124761</v>
      </c>
      <c r="E204" s="11">
        <f t="shared" si="13"/>
        <v>318.45433810209073</v>
      </c>
      <c r="F204" s="12">
        <f t="shared" si="15"/>
        <v>644.18594761456689</v>
      </c>
    </row>
    <row r="205" spans="1:6" x14ac:dyDescent="0.2">
      <c r="A205" s="117"/>
      <c r="B205" s="10">
        <v>198</v>
      </c>
      <c r="C205" s="11">
        <f t="shared" si="14"/>
        <v>76103.309534989312</v>
      </c>
      <c r="D205" s="11">
        <f t="shared" si="12"/>
        <v>327.0888245521113</v>
      </c>
      <c r="E205" s="11">
        <f t="shared" si="13"/>
        <v>317.09712306245547</v>
      </c>
      <c r="F205" s="12">
        <f t="shared" si="15"/>
        <v>644.18594761456677</v>
      </c>
    </row>
    <row r="206" spans="1:6" x14ac:dyDescent="0.2">
      <c r="A206" s="117"/>
      <c r="B206" s="10">
        <v>199</v>
      </c>
      <c r="C206" s="11">
        <f t="shared" si="14"/>
        <v>75776.220710437206</v>
      </c>
      <c r="D206" s="11">
        <f t="shared" si="12"/>
        <v>328.45169465441188</v>
      </c>
      <c r="E206" s="11">
        <f t="shared" si="13"/>
        <v>315.734252960155</v>
      </c>
      <c r="F206" s="12">
        <f t="shared" si="15"/>
        <v>644.18594761456689</v>
      </c>
    </row>
    <row r="207" spans="1:6" x14ac:dyDescent="0.2">
      <c r="A207" s="117"/>
      <c r="B207" s="10">
        <v>200</v>
      </c>
      <c r="C207" s="11">
        <f t="shared" si="14"/>
        <v>75447.769015782789</v>
      </c>
      <c r="D207" s="11">
        <f t="shared" si="12"/>
        <v>329.82024338213859</v>
      </c>
      <c r="E207" s="11">
        <f t="shared" si="13"/>
        <v>314.3657042324283</v>
      </c>
      <c r="F207" s="12">
        <f t="shared" si="15"/>
        <v>644.18594761456689</v>
      </c>
    </row>
    <row r="208" spans="1:6" x14ac:dyDescent="0.2">
      <c r="A208" s="117"/>
      <c r="B208" s="10">
        <v>201</v>
      </c>
      <c r="C208" s="11">
        <f t="shared" si="14"/>
        <v>75117.948772400647</v>
      </c>
      <c r="D208" s="11">
        <f t="shared" si="12"/>
        <v>331.19449439623088</v>
      </c>
      <c r="E208" s="11">
        <f t="shared" si="13"/>
        <v>312.99145321833601</v>
      </c>
      <c r="F208" s="12">
        <f t="shared" si="15"/>
        <v>644.18594761456689</v>
      </c>
    </row>
    <row r="209" spans="1:6" x14ac:dyDescent="0.2">
      <c r="A209" s="117"/>
      <c r="B209" s="10">
        <v>202</v>
      </c>
      <c r="C209" s="11">
        <f t="shared" si="14"/>
        <v>74786.754278004417</v>
      </c>
      <c r="D209" s="11">
        <f t="shared" si="12"/>
        <v>332.57447145621512</v>
      </c>
      <c r="E209" s="11">
        <f t="shared" si="13"/>
        <v>311.61147615835171</v>
      </c>
      <c r="F209" s="12">
        <f t="shared" si="15"/>
        <v>644.18594761456689</v>
      </c>
    </row>
    <row r="210" spans="1:6" x14ac:dyDescent="0.2">
      <c r="A210" s="117"/>
      <c r="B210" s="10">
        <v>203</v>
      </c>
      <c r="C210" s="11">
        <f t="shared" si="14"/>
        <v>74454.1798065482</v>
      </c>
      <c r="D210" s="11">
        <f t="shared" si="12"/>
        <v>333.96019842061605</v>
      </c>
      <c r="E210" s="11">
        <f t="shared" si="13"/>
        <v>310.22574919395083</v>
      </c>
      <c r="F210" s="12">
        <f t="shared" si="15"/>
        <v>644.18594761456689</v>
      </c>
    </row>
    <row r="211" spans="1:6" x14ac:dyDescent="0.2">
      <c r="A211" s="118"/>
      <c r="B211" s="13">
        <v>204</v>
      </c>
      <c r="C211" s="14">
        <f t="shared" si="14"/>
        <v>74120.219608127591</v>
      </c>
      <c r="D211" s="14">
        <f t="shared" si="12"/>
        <v>335.35169924736869</v>
      </c>
      <c r="E211" s="14">
        <f t="shared" si="13"/>
        <v>308.83424836719831</v>
      </c>
      <c r="F211" s="15">
        <f t="shared" si="15"/>
        <v>644.185947614567</v>
      </c>
    </row>
    <row r="212" spans="1:6" ht="12.75" customHeight="1" x14ac:dyDescent="0.2">
      <c r="A212" s="116" t="s">
        <v>93</v>
      </c>
      <c r="B212" s="7">
        <v>205</v>
      </c>
      <c r="C212" s="8">
        <f t="shared" si="14"/>
        <v>73784.867908880216</v>
      </c>
      <c r="D212" s="8">
        <f t="shared" si="12"/>
        <v>336.74899799423264</v>
      </c>
      <c r="E212" s="8">
        <f t="shared" si="13"/>
        <v>307.43694962033425</v>
      </c>
      <c r="F212" s="9">
        <f t="shared" si="15"/>
        <v>644.18594761456689</v>
      </c>
    </row>
    <row r="213" spans="1:6" x14ac:dyDescent="0.2">
      <c r="A213" s="117"/>
      <c r="B213" s="10">
        <v>206</v>
      </c>
      <c r="C213" s="11">
        <f t="shared" si="14"/>
        <v>73448.118910885983</v>
      </c>
      <c r="D213" s="11">
        <f t="shared" si="12"/>
        <v>338.15211881920857</v>
      </c>
      <c r="E213" s="11">
        <f t="shared" si="13"/>
        <v>306.03382879535826</v>
      </c>
      <c r="F213" s="12">
        <f t="shared" si="15"/>
        <v>644.18594761456689</v>
      </c>
    </row>
    <row r="214" spans="1:6" x14ac:dyDescent="0.2">
      <c r="A214" s="117"/>
      <c r="B214" s="10">
        <v>207</v>
      </c>
      <c r="C214" s="11">
        <f t="shared" si="14"/>
        <v>73109.966792066771</v>
      </c>
      <c r="D214" s="11">
        <f t="shared" si="12"/>
        <v>339.56108598095528</v>
      </c>
      <c r="E214" s="11">
        <f t="shared" si="13"/>
        <v>304.62486163361154</v>
      </c>
      <c r="F214" s="12">
        <f t="shared" si="15"/>
        <v>644.18594761456689</v>
      </c>
    </row>
    <row r="215" spans="1:6" x14ac:dyDescent="0.2">
      <c r="A215" s="117"/>
      <c r="B215" s="10">
        <v>208</v>
      </c>
      <c r="C215" s="11">
        <f t="shared" si="14"/>
        <v>72770.405706085818</v>
      </c>
      <c r="D215" s="11">
        <f t="shared" si="12"/>
        <v>340.9759238392092</v>
      </c>
      <c r="E215" s="11">
        <f t="shared" si="13"/>
        <v>303.21002377535757</v>
      </c>
      <c r="F215" s="12">
        <f t="shared" si="15"/>
        <v>644.18594761456677</v>
      </c>
    </row>
    <row r="216" spans="1:6" x14ac:dyDescent="0.2">
      <c r="A216" s="117"/>
      <c r="B216" s="10">
        <v>209</v>
      </c>
      <c r="C216" s="11">
        <f t="shared" si="14"/>
        <v>72429.429782246603</v>
      </c>
      <c r="D216" s="11">
        <f t="shared" si="12"/>
        <v>342.396656855206</v>
      </c>
      <c r="E216" s="11">
        <f t="shared" si="13"/>
        <v>301.78929075936082</v>
      </c>
      <c r="F216" s="12">
        <f t="shared" si="15"/>
        <v>644.18594761456689</v>
      </c>
    </row>
    <row r="217" spans="1:6" x14ac:dyDescent="0.2">
      <c r="A217" s="117"/>
      <c r="B217" s="10">
        <v>210</v>
      </c>
      <c r="C217" s="11">
        <f t="shared" si="14"/>
        <v>72087.03312539139</v>
      </c>
      <c r="D217" s="11">
        <f t="shared" si="12"/>
        <v>343.82330959210253</v>
      </c>
      <c r="E217" s="11">
        <f t="shared" si="13"/>
        <v>300.36263802246413</v>
      </c>
      <c r="F217" s="12">
        <f t="shared" si="15"/>
        <v>644.18594761456666</v>
      </c>
    </row>
    <row r="218" spans="1:6" x14ac:dyDescent="0.2">
      <c r="A218" s="117"/>
      <c r="B218" s="10">
        <v>211</v>
      </c>
      <c r="C218" s="11">
        <f t="shared" si="14"/>
        <v>71743.209815799288</v>
      </c>
      <c r="D218" s="11">
        <f t="shared" si="12"/>
        <v>345.25590671540306</v>
      </c>
      <c r="E218" s="11">
        <f t="shared" si="13"/>
        <v>298.93004089916371</v>
      </c>
      <c r="F218" s="12">
        <f t="shared" si="15"/>
        <v>644.18594761456677</v>
      </c>
    </row>
    <row r="219" spans="1:6" x14ac:dyDescent="0.2">
      <c r="A219" s="117"/>
      <c r="B219" s="10">
        <v>212</v>
      </c>
      <c r="C219" s="11">
        <f t="shared" si="14"/>
        <v>71397.953909083881</v>
      </c>
      <c r="D219" s="11">
        <f t="shared" si="12"/>
        <v>346.6944729933839</v>
      </c>
      <c r="E219" s="11">
        <f t="shared" si="13"/>
        <v>297.49147462118282</v>
      </c>
      <c r="F219" s="12">
        <f t="shared" si="15"/>
        <v>644.18594761456666</v>
      </c>
    </row>
    <row r="220" spans="1:6" x14ac:dyDescent="0.2">
      <c r="A220" s="117"/>
      <c r="B220" s="10">
        <v>213</v>
      </c>
      <c r="C220" s="11">
        <f t="shared" si="14"/>
        <v>71051.259436090491</v>
      </c>
      <c r="D220" s="11">
        <f t="shared" si="12"/>
        <v>348.13903329752293</v>
      </c>
      <c r="E220" s="11">
        <f t="shared" si="13"/>
        <v>296.04691431704373</v>
      </c>
      <c r="F220" s="12">
        <f t="shared" si="15"/>
        <v>644.18594761456666</v>
      </c>
    </row>
    <row r="221" spans="1:6" x14ac:dyDescent="0.2">
      <c r="A221" s="117"/>
      <c r="B221" s="10">
        <v>214</v>
      </c>
      <c r="C221" s="11">
        <f t="shared" si="14"/>
        <v>70703.120402792963</v>
      </c>
      <c r="D221" s="11">
        <f t="shared" si="12"/>
        <v>349.58961260292932</v>
      </c>
      <c r="E221" s="11">
        <f t="shared" si="13"/>
        <v>294.59633501163734</v>
      </c>
      <c r="F221" s="12">
        <f t="shared" si="15"/>
        <v>644.18594761456666</v>
      </c>
    </row>
    <row r="222" spans="1:6" x14ac:dyDescent="0.2">
      <c r="A222" s="117"/>
      <c r="B222" s="10">
        <v>215</v>
      </c>
      <c r="C222" s="11">
        <f t="shared" si="14"/>
        <v>70353.530790190038</v>
      </c>
      <c r="D222" s="11">
        <f t="shared" si="12"/>
        <v>351.04623598877487</v>
      </c>
      <c r="E222" s="11">
        <f t="shared" si="13"/>
        <v>293.13971162579185</v>
      </c>
      <c r="F222" s="12">
        <f t="shared" si="15"/>
        <v>644.18594761456666</v>
      </c>
    </row>
    <row r="223" spans="1:6" x14ac:dyDescent="0.2">
      <c r="A223" s="118"/>
      <c r="B223" s="13">
        <v>216</v>
      </c>
      <c r="C223" s="14">
        <f t="shared" si="14"/>
        <v>70002.484554201263</v>
      </c>
      <c r="D223" s="14">
        <f t="shared" si="12"/>
        <v>352.50892863872804</v>
      </c>
      <c r="E223" s="14">
        <f t="shared" si="13"/>
        <v>291.67701897583856</v>
      </c>
      <c r="F223" s="15">
        <f t="shared" si="15"/>
        <v>644.18594761456666</v>
      </c>
    </row>
    <row r="224" spans="1:6" ht="12.75" customHeight="1" x14ac:dyDescent="0.2">
      <c r="A224" s="116" t="s">
        <v>94</v>
      </c>
      <c r="B224" s="7">
        <v>217</v>
      </c>
      <c r="C224" s="8">
        <f t="shared" si="14"/>
        <v>69649.97562556254</v>
      </c>
      <c r="D224" s="8">
        <f t="shared" si="12"/>
        <v>353.97771584138945</v>
      </c>
      <c r="E224" s="8">
        <f t="shared" si="13"/>
        <v>290.20823177317726</v>
      </c>
      <c r="F224" s="9">
        <f t="shared" si="15"/>
        <v>644.18594761456666</v>
      </c>
    </row>
    <row r="225" spans="1:6" x14ac:dyDescent="0.2">
      <c r="A225" s="117"/>
      <c r="B225" s="10">
        <v>218</v>
      </c>
      <c r="C225" s="11">
        <f t="shared" si="14"/>
        <v>69295.997909721147</v>
      </c>
      <c r="D225" s="11">
        <f t="shared" si="12"/>
        <v>355.45262299072851</v>
      </c>
      <c r="E225" s="11">
        <f t="shared" si="13"/>
        <v>288.73332462383809</v>
      </c>
      <c r="F225" s="12">
        <f t="shared" si="15"/>
        <v>644.18594761456666</v>
      </c>
    </row>
    <row r="226" spans="1:6" x14ac:dyDescent="0.2">
      <c r="A226" s="117"/>
      <c r="B226" s="10">
        <v>219</v>
      </c>
      <c r="C226" s="11">
        <f t="shared" si="14"/>
        <v>68940.545286730412</v>
      </c>
      <c r="D226" s="11">
        <f t="shared" si="12"/>
        <v>356.93367558652324</v>
      </c>
      <c r="E226" s="11">
        <f t="shared" si="13"/>
        <v>287.25227202804336</v>
      </c>
      <c r="F226" s="12">
        <f t="shared" si="15"/>
        <v>644.18594761456666</v>
      </c>
    </row>
    <row r="227" spans="1:6" x14ac:dyDescent="0.2">
      <c r="A227" s="117"/>
      <c r="B227" s="10">
        <v>220</v>
      </c>
      <c r="C227" s="11">
        <f t="shared" si="14"/>
        <v>68583.61161114389</v>
      </c>
      <c r="D227" s="11">
        <f t="shared" si="12"/>
        <v>358.4208992348004</v>
      </c>
      <c r="E227" s="11">
        <f t="shared" si="13"/>
        <v>285.7650483797662</v>
      </c>
      <c r="F227" s="12">
        <f t="shared" si="15"/>
        <v>644.18594761456666</v>
      </c>
    </row>
    <row r="228" spans="1:6" x14ac:dyDescent="0.2">
      <c r="A228" s="117"/>
      <c r="B228" s="10">
        <v>221</v>
      </c>
      <c r="C228" s="11">
        <f t="shared" si="14"/>
        <v>68225.19071190909</v>
      </c>
      <c r="D228" s="11">
        <f t="shared" si="12"/>
        <v>359.91431964827882</v>
      </c>
      <c r="E228" s="11">
        <f t="shared" si="13"/>
        <v>284.27162796628789</v>
      </c>
      <c r="F228" s="12">
        <f t="shared" si="15"/>
        <v>644.18594761456666</v>
      </c>
    </row>
    <row r="229" spans="1:6" x14ac:dyDescent="0.2">
      <c r="A229" s="117"/>
      <c r="B229" s="10">
        <v>222</v>
      </c>
      <c r="C229" s="11">
        <f t="shared" si="14"/>
        <v>67865.276392260814</v>
      </c>
      <c r="D229" s="11">
        <f t="shared" si="12"/>
        <v>361.41396264681322</v>
      </c>
      <c r="E229" s="11">
        <f t="shared" si="13"/>
        <v>282.77198496775338</v>
      </c>
      <c r="F229" s="12">
        <f t="shared" si="15"/>
        <v>644.18594761456666</v>
      </c>
    </row>
    <row r="230" spans="1:6" x14ac:dyDescent="0.2">
      <c r="A230" s="117"/>
      <c r="B230" s="10">
        <v>223</v>
      </c>
      <c r="C230" s="11">
        <f t="shared" si="14"/>
        <v>67503.862429614004</v>
      </c>
      <c r="D230" s="11">
        <f t="shared" si="12"/>
        <v>362.91985415784166</v>
      </c>
      <c r="E230" s="11">
        <f t="shared" si="13"/>
        <v>281.266093456725</v>
      </c>
      <c r="F230" s="12">
        <f t="shared" si="15"/>
        <v>644.18594761456666</v>
      </c>
    </row>
    <row r="231" spans="1:6" x14ac:dyDescent="0.2">
      <c r="A231" s="117"/>
      <c r="B231" s="10">
        <v>224</v>
      </c>
      <c r="C231" s="11">
        <f t="shared" si="14"/>
        <v>67140.942575456167</v>
      </c>
      <c r="D231" s="11">
        <f t="shared" si="12"/>
        <v>364.43202021683265</v>
      </c>
      <c r="E231" s="11">
        <f t="shared" si="13"/>
        <v>279.753927397734</v>
      </c>
      <c r="F231" s="12">
        <f t="shared" si="15"/>
        <v>644.18594761456666</v>
      </c>
    </row>
    <row r="232" spans="1:6" x14ac:dyDescent="0.2">
      <c r="A232" s="117"/>
      <c r="B232" s="10">
        <v>225</v>
      </c>
      <c r="C232" s="11">
        <f t="shared" si="14"/>
        <v>66776.510555239336</v>
      </c>
      <c r="D232" s="11">
        <f t="shared" si="12"/>
        <v>365.95048696773608</v>
      </c>
      <c r="E232" s="11">
        <f t="shared" si="13"/>
        <v>278.23546064683057</v>
      </c>
      <c r="F232" s="12">
        <f t="shared" si="15"/>
        <v>644.18594761456666</v>
      </c>
    </row>
    <row r="233" spans="1:6" x14ac:dyDescent="0.2">
      <c r="A233" s="117"/>
      <c r="B233" s="10">
        <v>226</v>
      </c>
      <c r="C233" s="11">
        <f t="shared" si="14"/>
        <v>66410.560068271603</v>
      </c>
      <c r="D233" s="11">
        <f t="shared" si="12"/>
        <v>367.47528066343506</v>
      </c>
      <c r="E233" s="11">
        <f t="shared" si="13"/>
        <v>276.71066695113166</v>
      </c>
      <c r="F233" s="12">
        <f t="shared" si="15"/>
        <v>644.18594761456666</v>
      </c>
    </row>
    <row r="234" spans="1:6" x14ac:dyDescent="0.2">
      <c r="A234" s="117"/>
      <c r="B234" s="10">
        <v>227</v>
      </c>
      <c r="C234" s="11">
        <f t="shared" si="14"/>
        <v>66043.084787608168</v>
      </c>
      <c r="D234" s="11">
        <f t="shared" si="12"/>
        <v>369.00642766619944</v>
      </c>
      <c r="E234" s="11">
        <f t="shared" si="13"/>
        <v>275.17951994836739</v>
      </c>
      <c r="F234" s="12">
        <f t="shared" si="15"/>
        <v>644.18594761456689</v>
      </c>
    </row>
    <row r="235" spans="1:6" x14ac:dyDescent="0.2">
      <c r="A235" s="118"/>
      <c r="B235" s="13">
        <v>228</v>
      </c>
      <c r="C235" s="14">
        <f t="shared" si="14"/>
        <v>65674.078359941966</v>
      </c>
      <c r="D235" s="14">
        <f t="shared" si="12"/>
        <v>370.54395444814185</v>
      </c>
      <c r="E235" s="14">
        <f t="shared" si="13"/>
        <v>273.64199316642487</v>
      </c>
      <c r="F235" s="15">
        <f t="shared" si="15"/>
        <v>644.18594761456666</v>
      </c>
    </row>
    <row r="236" spans="1:6" ht="12.75" customHeight="1" x14ac:dyDescent="0.2">
      <c r="A236" s="116" t="s">
        <v>95</v>
      </c>
      <c r="B236" s="7">
        <v>229</v>
      </c>
      <c r="C236" s="8">
        <f t="shared" si="14"/>
        <v>65303.534405493825</v>
      </c>
      <c r="D236" s="8">
        <f t="shared" si="12"/>
        <v>372.08788759167584</v>
      </c>
      <c r="E236" s="8">
        <f t="shared" si="13"/>
        <v>272.09806002289088</v>
      </c>
      <c r="F236" s="9">
        <f t="shared" si="15"/>
        <v>644.18594761456666</v>
      </c>
    </row>
    <row r="237" spans="1:6" x14ac:dyDescent="0.2">
      <c r="A237" s="117"/>
      <c r="B237" s="10">
        <v>230</v>
      </c>
      <c r="C237" s="11">
        <f t="shared" si="14"/>
        <v>64931.44651790215</v>
      </c>
      <c r="D237" s="11">
        <f t="shared" si="12"/>
        <v>373.63825378997444</v>
      </c>
      <c r="E237" s="11">
        <f t="shared" si="13"/>
        <v>270.54769382459227</v>
      </c>
      <c r="F237" s="12">
        <f t="shared" si="15"/>
        <v>644.18594761456666</v>
      </c>
    </row>
    <row r="238" spans="1:6" x14ac:dyDescent="0.2">
      <c r="A238" s="117"/>
      <c r="B238" s="10">
        <v>231</v>
      </c>
      <c r="C238" s="11">
        <f t="shared" si="14"/>
        <v>64557.808264112173</v>
      </c>
      <c r="D238" s="11">
        <f t="shared" si="12"/>
        <v>375.19507984743268</v>
      </c>
      <c r="E238" s="11">
        <f t="shared" si="13"/>
        <v>268.99086776713403</v>
      </c>
      <c r="F238" s="12">
        <f t="shared" si="15"/>
        <v>644.18594761456666</v>
      </c>
    </row>
    <row r="239" spans="1:6" x14ac:dyDescent="0.2">
      <c r="A239" s="117"/>
      <c r="B239" s="10">
        <v>232</v>
      </c>
      <c r="C239" s="11">
        <f t="shared" si="14"/>
        <v>64182.613184264737</v>
      </c>
      <c r="D239" s="11">
        <f t="shared" si="12"/>
        <v>376.75839268013021</v>
      </c>
      <c r="E239" s="11">
        <f t="shared" si="13"/>
        <v>267.42755493443639</v>
      </c>
      <c r="F239" s="12">
        <f t="shared" si="15"/>
        <v>644.18594761456666</v>
      </c>
    </row>
    <row r="240" spans="1:6" x14ac:dyDescent="0.2">
      <c r="A240" s="117"/>
      <c r="B240" s="10">
        <v>233</v>
      </c>
      <c r="C240" s="11">
        <f t="shared" si="14"/>
        <v>63805.854791584607</v>
      </c>
      <c r="D240" s="11">
        <f t="shared" si="12"/>
        <v>378.32821931629746</v>
      </c>
      <c r="E240" s="11">
        <f t="shared" si="13"/>
        <v>265.85772829826919</v>
      </c>
      <c r="F240" s="12">
        <f t="shared" si="15"/>
        <v>644.18594761456666</v>
      </c>
    </row>
    <row r="241" spans="1:6" x14ac:dyDescent="0.2">
      <c r="A241" s="117"/>
      <c r="B241" s="10">
        <v>234</v>
      </c>
      <c r="C241" s="11">
        <f t="shared" si="14"/>
        <v>63427.526572268311</v>
      </c>
      <c r="D241" s="11">
        <f t="shared" si="12"/>
        <v>379.90458689678201</v>
      </c>
      <c r="E241" s="11">
        <f t="shared" si="13"/>
        <v>264.28136071778459</v>
      </c>
      <c r="F241" s="12">
        <f t="shared" si="15"/>
        <v>644.18594761456666</v>
      </c>
    </row>
    <row r="242" spans="1:6" x14ac:dyDescent="0.2">
      <c r="A242" s="117"/>
      <c r="B242" s="10">
        <v>235</v>
      </c>
      <c r="C242" s="11">
        <f t="shared" si="14"/>
        <v>63047.62198537153</v>
      </c>
      <c r="D242" s="11">
        <f t="shared" si="12"/>
        <v>381.48752267551856</v>
      </c>
      <c r="E242" s="11">
        <f t="shared" si="13"/>
        <v>262.69842493904798</v>
      </c>
      <c r="F242" s="12">
        <f t="shared" si="15"/>
        <v>644.18594761456654</v>
      </c>
    </row>
    <row r="243" spans="1:6" x14ac:dyDescent="0.2">
      <c r="A243" s="117"/>
      <c r="B243" s="10">
        <v>236</v>
      </c>
      <c r="C243" s="11">
        <f t="shared" si="14"/>
        <v>62666.134462696013</v>
      </c>
      <c r="D243" s="11">
        <f t="shared" si="12"/>
        <v>383.07705401999999</v>
      </c>
      <c r="E243" s="11">
        <f t="shared" si="13"/>
        <v>261.10889359456672</v>
      </c>
      <c r="F243" s="12">
        <f t="shared" si="15"/>
        <v>644.18594761456666</v>
      </c>
    </row>
    <row r="244" spans="1:6" x14ac:dyDescent="0.2">
      <c r="A244" s="117"/>
      <c r="B244" s="10">
        <v>237</v>
      </c>
      <c r="C244" s="11">
        <f t="shared" si="14"/>
        <v>62283.05740867601</v>
      </c>
      <c r="D244" s="11">
        <f t="shared" si="12"/>
        <v>384.6732084117499</v>
      </c>
      <c r="E244" s="11">
        <f t="shared" si="13"/>
        <v>259.5127392028167</v>
      </c>
      <c r="F244" s="12">
        <f t="shared" si="15"/>
        <v>644.18594761456666</v>
      </c>
    </row>
    <row r="245" spans="1:6" x14ac:dyDescent="0.2">
      <c r="A245" s="117"/>
      <c r="B245" s="10">
        <v>238</v>
      </c>
      <c r="C245" s="11">
        <f t="shared" si="14"/>
        <v>61898.384200264263</v>
      </c>
      <c r="D245" s="11">
        <f t="shared" si="12"/>
        <v>386.27601344679891</v>
      </c>
      <c r="E245" s="11">
        <f t="shared" si="13"/>
        <v>257.90993416776774</v>
      </c>
      <c r="F245" s="12">
        <f t="shared" si="15"/>
        <v>644.18594761456666</v>
      </c>
    </row>
    <row r="246" spans="1:6" x14ac:dyDescent="0.2">
      <c r="A246" s="117"/>
      <c r="B246" s="10">
        <v>239</v>
      </c>
      <c r="C246" s="11">
        <f t="shared" si="14"/>
        <v>61512.108186817466</v>
      </c>
      <c r="D246" s="11">
        <f t="shared" si="12"/>
        <v>387.8854968361606</v>
      </c>
      <c r="E246" s="11">
        <f t="shared" si="13"/>
        <v>256.30045077840612</v>
      </c>
      <c r="F246" s="12">
        <f t="shared" si="15"/>
        <v>644.18594761456666</v>
      </c>
    </row>
    <row r="247" spans="1:6" x14ac:dyDescent="0.2">
      <c r="A247" s="118"/>
      <c r="B247" s="13">
        <v>240</v>
      </c>
      <c r="C247" s="14">
        <f t="shared" si="14"/>
        <v>61124.222689981303</v>
      </c>
      <c r="D247" s="14">
        <f t="shared" si="12"/>
        <v>389.50168640631131</v>
      </c>
      <c r="E247" s="14">
        <f t="shared" si="13"/>
        <v>254.68426120825541</v>
      </c>
      <c r="F247" s="15">
        <f t="shared" si="15"/>
        <v>644.18594761456666</v>
      </c>
    </row>
    <row r="248" spans="1:6" ht="12.75" customHeight="1" x14ac:dyDescent="0.2">
      <c r="A248" s="116" t="s">
        <v>96</v>
      </c>
      <c r="B248" s="7">
        <v>241</v>
      </c>
      <c r="C248" s="8">
        <f t="shared" si="14"/>
        <v>60734.721003574989</v>
      </c>
      <c r="D248" s="8">
        <f t="shared" si="12"/>
        <v>391.1246100996708</v>
      </c>
      <c r="E248" s="8">
        <f t="shared" si="13"/>
        <v>253.06133751489577</v>
      </c>
      <c r="F248" s="9">
        <f t="shared" si="15"/>
        <v>644.18594761456654</v>
      </c>
    </row>
    <row r="249" spans="1:6" x14ac:dyDescent="0.2">
      <c r="A249" s="117"/>
      <c r="B249" s="10">
        <v>242</v>
      </c>
      <c r="C249" s="11">
        <f t="shared" si="14"/>
        <v>60343.596393475316</v>
      </c>
      <c r="D249" s="11">
        <f t="shared" si="12"/>
        <v>392.75429597508611</v>
      </c>
      <c r="E249" s="11">
        <f t="shared" si="13"/>
        <v>251.43165163948046</v>
      </c>
      <c r="F249" s="12">
        <f t="shared" si="15"/>
        <v>644.18594761456654</v>
      </c>
    </row>
    <row r="250" spans="1:6" x14ac:dyDescent="0.2">
      <c r="A250" s="117"/>
      <c r="B250" s="10">
        <v>243</v>
      </c>
      <c r="C250" s="11">
        <f t="shared" si="14"/>
        <v>59950.84209750023</v>
      </c>
      <c r="D250" s="11">
        <f t="shared" si="12"/>
        <v>394.39077220831575</v>
      </c>
      <c r="E250" s="11">
        <f t="shared" si="13"/>
        <v>249.79517540625096</v>
      </c>
      <c r="F250" s="12">
        <f t="shared" si="15"/>
        <v>644.18594761456666</v>
      </c>
    </row>
    <row r="251" spans="1:6" x14ac:dyDescent="0.2">
      <c r="A251" s="117"/>
      <c r="B251" s="10">
        <v>244</v>
      </c>
      <c r="C251" s="11">
        <f t="shared" si="14"/>
        <v>59556.451325291913</v>
      </c>
      <c r="D251" s="11">
        <f t="shared" si="12"/>
        <v>396.03406709251698</v>
      </c>
      <c r="E251" s="11">
        <f t="shared" si="13"/>
        <v>248.15188052204959</v>
      </c>
      <c r="F251" s="12">
        <f t="shared" si="15"/>
        <v>644.18594761456654</v>
      </c>
    </row>
    <row r="252" spans="1:6" x14ac:dyDescent="0.2">
      <c r="A252" s="117"/>
      <c r="B252" s="10">
        <v>245</v>
      </c>
      <c r="C252" s="11">
        <f t="shared" si="14"/>
        <v>59160.417258199399</v>
      </c>
      <c r="D252" s="11">
        <f t="shared" si="12"/>
        <v>397.68420903873579</v>
      </c>
      <c r="E252" s="11">
        <f t="shared" si="13"/>
        <v>246.50173857583081</v>
      </c>
      <c r="F252" s="12">
        <f t="shared" si="15"/>
        <v>644.18594761456666</v>
      </c>
    </row>
    <row r="253" spans="1:6" x14ac:dyDescent="0.2">
      <c r="A253" s="117"/>
      <c r="B253" s="10">
        <v>246</v>
      </c>
      <c r="C253" s="11">
        <f t="shared" si="14"/>
        <v>58762.733049160663</v>
      </c>
      <c r="D253" s="11">
        <f t="shared" si="12"/>
        <v>399.34122657639722</v>
      </c>
      <c r="E253" s="11">
        <f t="shared" si="13"/>
        <v>244.84472103816941</v>
      </c>
      <c r="F253" s="12">
        <f t="shared" si="15"/>
        <v>644.18594761456666</v>
      </c>
    </row>
    <row r="254" spans="1:6" x14ac:dyDescent="0.2">
      <c r="A254" s="117"/>
      <c r="B254" s="10">
        <v>247</v>
      </c>
      <c r="C254" s="11">
        <f t="shared" si="14"/>
        <v>58363.391822584264</v>
      </c>
      <c r="D254" s="11">
        <f t="shared" si="12"/>
        <v>401.00514835379892</v>
      </c>
      <c r="E254" s="11">
        <f t="shared" si="13"/>
        <v>243.1807992607678</v>
      </c>
      <c r="F254" s="12">
        <f t="shared" si="15"/>
        <v>644.18594761456666</v>
      </c>
    </row>
    <row r="255" spans="1:6" x14ac:dyDescent="0.2">
      <c r="A255" s="117"/>
      <c r="B255" s="10">
        <v>248</v>
      </c>
      <c r="C255" s="11">
        <f t="shared" si="14"/>
        <v>57962.386674230467</v>
      </c>
      <c r="D255" s="11">
        <f t="shared" si="12"/>
        <v>402.67600313860646</v>
      </c>
      <c r="E255" s="11">
        <f t="shared" si="13"/>
        <v>241.50994447596031</v>
      </c>
      <c r="F255" s="12">
        <f t="shared" si="15"/>
        <v>644.18594761456677</v>
      </c>
    </row>
    <row r="256" spans="1:6" x14ac:dyDescent="0.2">
      <c r="A256" s="117"/>
      <c r="B256" s="10">
        <v>249</v>
      </c>
      <c r="C256" s="11">
        <f t="shared" si="14"/>
        <v>57559.71067109186</v>
      </c>
      <c r="D256" s="11">
        <f t="shared" si="12"/>
        <v>404.35381981835053</v>
      </c>
      <c r="E256" s="11">
        <f t="shared" si="13"/>
        <v>239.83212779621607</v>
      </c>
      <c r="F256" s="12">
        <f t="shared" si="15"/>
        <v>644.18594761456666</v>
      </c>
    </row>
    <row r="257" spans="1:6" x14ac:dyDescent="0.2">
      <c r="A257" s="117"/>
      <c r="B257" s="10">
        <v>250</v>
      </c>
      <c r="C257" s="11">
        <f t="shared" si="14"/>
        <v>57155.356851273507</v>
      </c>
      <c r="D257" s="11">
        <f t="shared" si="12"/>
        <v>406.038627400927</v>
      </c>
      <c r="E257" s="11">
        <f t="shared" si="13"/>
        <v>238.1473202136396</v>
      </c>
      <c r="F257" s="12">
        <f t="shared" si="15"/>
        <v>644.18594761456666</v>
      </c>
    </row>
    <row r="258" spans="1:6" x14ac:dyDescent="0.2">
      <c r="A258" s="117"/>
      <c r="B258" s="10">
        <v>251</v>
      </c>
      <c r="C258" s="11">
        <f t="shared" si="14"/>
        <v>56749.318223872579</v>
      </c>
      <c r="D258" s="11">
        <f t="shared" si="12"/>
        <v>407.73045501509756</v>
      </c>
      <c r="E258" s="11">
        <f t="shared" si="13"/>
        <v>236.45549259946907</v>
      </c>
      <c r="F258" s="12">
        <f t="shared" si="15"/>
        <v>644.18594761456666</v>
      </c>
    </row>
    <row r="259" spans="1:6" x14ac:dyDescent="0.2">
      <c r="A259" s="118"/>
      <c r="B259" s="13">
        <v>252</v>
      </c>
      <c r="C259" s="14">
        <f t="shared" si="14"/>
        <v>56341.587768857484</v>
      </c>
      <c r="D259" s="14">
        <f t="shared" si="12"/>
        <v>409.42933191099382</v>
      </c>
      <c r="E259" s="14">
        <f t="shared" si="13"/>
        <v>234.75661570357283</v>
      </c>
      <c r="F259" s="15">
        <f t="shared" si="15"/>
        <v>644.18594761456666</v>
      </c>
    </row>
    <row r="260" spans="1:6" ht="12.75" customHeight="1" x14ac:dyDescent="0.2">
      <c r="A260" s="116" t="s">
        <v>97</v>
      </c>
      <c r="B260" s="7">
        <v>253</v>
      </c>
      <c r="C260" s="8">
        <f t="shared" si="14"/>
        <v>55932.158436946491</v>
      </c>
      <c r="D260" s="8">
        <f t="shared" si="12"/>
        <v>411.13528746062298</v>
      </c>
      <c r="E260" s="8">
        <f t="shared" si="13"/>
        <v>233.05066015394371</v>
      </c>
      <c r="F260" s="9">
        <f t="shared" si="15"/>
        <v>644.18594761456666</v>
      </c>
    </row>
    <row r="261" spans="1:6" x14ac:dyDescent="0.2">
      <c r="A261" s="117"/>
      <c r="B261" s="10">
        <v>254</v>
      </c>
      <c r="C261" s="11">
        <f t="shared" si="14"/>
        <v>55521.023149485867</v>
      </c>
      <c r="D261" s="11">
        <f t="shared" si="12"/>
        <v>412.84835115837541</v>
      </c>
      <c r="E261" s="11">
        <f t="shared" si="13"/>
        <v>231.33759645619108</v>
      </c>
      <c r="F261" s="12">
        <f t="shared" si="15"/>
        <v>644.18594761456643</v>
      </c>
    </row>
    <row r="262" spans="1:6" x14ac:dyDescent="0.2">
      <c r="A262" s="117"/>
      <c r="B262" s="10">
        <v>255</v>
      </c>
      <c r="C262" s="11">
        <f t="shared" si="14"/>
        <v>55108.174798327491</v>
      </c>
      <c r="D262" s="11">
        <f t="shared" si="12"/>
        <v>414.56855262153545</v>
      </c>
      <c r="E262" s="11">
        <f t="shared" si="13"/>
        <v>229.61739499303121</v>
      </c>
      <c r="F262" s="12">
        <f t="shared" si="15"/>
        <v>644.18594761456666</v>
      </c>
    </row>
    <row r="263" spans="1:6" x14ac:dyDescent="0.2">
      <c r="A263" s="117"/>
      <c r="B263" s="10">
        <v>256</v>
      </c>
      <c r="C263" s="11">
        <f t="shared" si="14"/>
        <v>54693.606245705952</v>
      </c>
      <c r="D263" s="11">
        <f t="shared" si="12"/>
        <v>416.29592159079175</v>
      </c>
      <c r="E263" s="11">
        <f t="shared" si="13"/>
        <v>227.89002602377479</v>
      </c>
      <c r="F263" s="12">
        <f t="shared" si="15"/>
        <v>644.18594761456654</v>
      </c>
    </row>
    <row r="264" spans="1:6" x14ac:dyDescent="0.2">
      <c r="A264" s="117"/>
      <c r="B264" s="10">
        <v>257</v>
      </c>
      <c r="C264" s="11">
        <f t="shared" si="14"/>
        <v>54277.310324115162</v>
      </c>
      <c r="D264" s="11">
        <f t="shared" ref="D264:D327" si="16">PPMT($C$2/12,1,($C$3*12)+1-B264,C264,0)*-1</f>
        <v>418.0304879307534</v>
      </c>
      <c r="E264" s="11">
        <f t="shared" ref="E264:E327" si="17">IPMT($C$2/12,1,($C$3*12)+1-B264,C264,0)*-1</f>
        <v>226.15545968381315</v>
      </c>
      <c r="F264" s="12">
        <f t="shared" si="15"/>
        <v>644.18594761456654</v>
      </c>
    </row>
    <row r="265" spans="1:6" x14ac:dyDescent="0.2">
      <c r="A265" s="117"/>
      <c r="B265" s="10">
        <v>258</v>
      </c>
      <c r="C265" s="11">
        <f t="shared" ref="C265:C328" si="18">C264-D264</f>
        <v>53859.279836184411</v>
      </c>
      <c r="D265" s="11">
        <f t="shared" si="16"/>
        <v>419.77228163046493</v>
      </c>
      <c r="E265" s="11">
        <f t="shared" si="17"/>
        <v>224.41366598410173</v>
      </c>
      <c r="F265" s="12">
        <f t="shared" ref="F265:F328" si="19">SUM(D265:E265)</f>
        <v>644.18594761456666</v>
      </c>
    </row>
    <row r="266" spans="1:6" x14ac:dyDescent="0.2">
      <c r="A266" s="117"/>
      <c r="B266" s="10">
        <v>259</v>
      </c>
      <c r="C266" s="11">
        <f t="shared" si="18"/>
        <v>53439.507554553944</v>
      </c>
      <c r="D266" s="11">
        <f t="shared" si="16"/>
        <v>421.52133280392519</v>
      </c>
      <c r="E266" s="11">
        <f t="shared" si="17"/>
        <v>222.66461481064147</v>
      </c>
      <c r="F266" s="12">
        <f t="shared" si="19"/>
        <v>644.18594761456666</v>
      </c>
    </row>
    <row r="267" spans="1:6" x14ac:dyDescent="0.2">
      <c r="A267" s="117"/>
      <c r="B267" s="10">
        <v>260</v>
      </c>
      <c r="C267" s="11">
        <f t="shared" si="18"/>
        <v>53017.986221750019</v>
      </c>
      <c r="D267" s="11">
        <f t="shared" si="16"/>
        <v>423.2776716906082</v>
      </c>
      <c r="E267" s="11">
        <f t="shared" si="17"/>
        <v>220.9082759239584</v>
      </c>
      <c r="F267" s="12">
        <f t="shared" si="19"/>
        <v>644.18594761456666</v>
      </c>
    </row>
    <row r="268" spans="1:6" x14ac:dyDescent="0.2">
      <c r="A268" s="117"/>
      <c r="B268" s="10">
        <v>261</v>
      </c>
      <c r="C268" s="11">
        <f t="shared" si="18"/>
        <v>52594.708550059411</v>
      </c>
      <c r="D268" s="11">
        <f t="shared" si="16"/>
        <v>425.04132865598575</v>
      </c>
      <c r="E268" s="11">
        <f t="shared" si="17"/>
        <v>219.14461895858088</v>
      </c>
      <c r="F268" s="12">
        <f t="shared" si="19"/>
        <v>644.18594761456666</v>
      </c>
    </row>
    <row r="269" spans="1:6" x14ac:dyDescent="0.2">
      <c r="A269" s="117"/>
      <c r="B269" s="10">
        <v>262</v>
      </c>
      <c r="C269" s="11">
        <f t="shared" si="18"/>
        <v>52169.667221403426</v>
      </c>
      <c r="D269" s="11">
        <f t="shared" si="16"/>
        <v>426.81233419205245</v>
      </c>
      <c r="E269" s="11">
        <f t="shared" si="17"/>
        <v>217.37361342251427</v>
      </c>
      <c r="F269" s="12">
        <f t="shared" si="19"/>
        <v>644.18594761456666</v>
      </c>
    </row>
    <row r="270" spans="1:6" x14ac:dyDescent="0.2">
      <c r="A270" s="117"/>
      <c r="B270" s="10">
        <v>263</v>
      </c>
      <c r="C270" s="11">
        <f t="shared" si="18"/>
        <v>51742.854887211375</v>
      </c>
      <c r="D270" s="11">
        <f t="shared" si="16"/>
        <v>428.5907189178526</v>
      </c>
      <c r="E270" s="11">
        <f t="shared" si="17"/>
        <v>215.59522869671406</v>
      </c>
      <c r="F270" s="12">
        <f t="shared" si="19"/>
        <v>644.18594761456666</v>
      </c>
    </row>
    <row r="271" spans="1:6" x14ac:dyDescent="0.2">
      <c r="A271" s="118"/>
      <c r="B271" s="13">
        <v>264</v>
      </c>
      <c r="C271" s="14">
        <f t="shared" si="18"/>
        <v>51314.264168293521</v>
      </c>
      <c r="D271" s="14">
        <f t="shared" si="16"/>
        <v>430.37651358001034</v>
      </c>
      <c r="E271" s="14">
        <f t="shared" si="17"/>
        <v>213.80943403455635</v>
      </c>
      <c r="F271" s="15">
        <f t="shared" si="19"/>
        <v>644.18594761456666</v>
      </c>
    </row>
    <row r="272" spans="1:6" ht="12.75" customHeight="1" x14ac:dyDescent="0.2">
      <c r="A272" s="116" t="s">
        <v>98</v>
      </c>
      <c r="B272" s="7">
        <v>265</v>
      </c>
      <c r="C272" s="8">
        <f t="shared" si="18"/>
        <v>50883.887654713508</v>
      </c>
      <c r="D272" s="8">
        <f t="shared" si="16"/>
        <v>432.1697490532602</v>
      </c>
      <c r="E272" s="8">
        <f t="shared" si="17"/>
        <v>212.01619856130628</v>
      </c>
      <c r="F272" s="9">
        <f t="shared" si="19"/>
        <v>644.18594761456643</v>
      </c>
    </row>
    <row r="273" spans="1:6" x14ac:dyDescent="0.2">
      <c r="A273" s="117"/>
      <c r="B273" s="10">
        <v>266</v>
      </c>
      <c r="C273" s="11">
        <f t="shared" si="18"/>
        <v>50451.717905660247</v>
      </c>
      <c r="D273" s="11">
        <f t="shared" si="16"/>
        <v>433.9704563409822</v>
      </c>
      <c r="E273" s="11">
        <f t="shared" si="17"/>
        <v>210.21549127358435</v>
      </c>
      <c r="F273" s="12">
        <f t="shared" si="19"/>
        <v>644.18594761456654</v>
      </c>
    </row>
    <row r="274" spans="1:6" x14ac:dyDescent="0.2">
      <c r="A274" s="117"/>
      <c r="B274" s="10">
        <v>267</v>
      </c>
      <c r="C274" s="11">
        <f t="shared" si="18"/>
        <v>50017.747449319264</v>
      </c>
      <c r="D274" s="11">
        <f t="shared" si="16"/>
        <v>435.77866657573622</v>
      </c>
      <c r="E274" s="11">
        <f t="shared" si="17"/>
        <v>208.40728103883023</v>
      </c>
      <c r="F274" s="12">
        <f t="shared" si="19"/>
        <v>644.18594761456643</v>
      </c>
    </row>
    <row r="275" spans="1:6" x14ac:dyDescent="0.2">
      <c r="A275" s="117"/>
      <c r="B275" s="10">
        <v>268</v>
      </c>
      <c r="C275" s="11">
        <f t="shared" si="18"/>
        <v>49581.968782743526</v>
      </c>
      <c r="D275" s="11">
        <f t="shared" si="16"/>
        <v>437.59441101980178</v>
      </c>
      <c r="E275" s="11">
        <f t="shared" si="17"/>
        <v>206.59153659476468</v>
      </c>
      <c r="F275" s="12">
        <f t="shared" si="19"/>
        <v>644.18594761456643</v>
      </c>
    </row>
    <row r="276" spans="1:6" x14ac:dyDescent="0.2">
      <c r="A276" s="117"/>
      <c r="B276" s="10">
        <v>269</v>
      </c>
      <c r="C276" s="11">
        <f t="shared" si="18"/>
        <v>49144.374371723723</v>
      </c>
      <c r="D276" s="11">
        <f t="shared" si="16"/>
        <v>439.41772106571761</v>
      </c>
      <c r="E276" s="11">
        <f t="shared" si="17"/>
        <v>204.76822654884884</v>
      </c>
      <c r="F276" s="12">
        <f t="shared" si="19"/>
        <v>644.18594761456643</v>
      </c>
    </row>
    <row r="277" spans="1:6" x14ac:dyDescent="0.2">
      <c r="A277" s="117"/>
      <c r="B277" s="10">
        <v>270</v>
      </c>
      <c r="C277" s="11">
        <f t="shared" si="18"/>
        <v>48704.956650658009</v>
      </c>
      <c r="D277" s="11">
        <f t="shared" si="16"/>
        <v>441.2486282368248</v>
      </c>
      <c r="E277" s="11">
        <f t="shared" si="17"/>
        <v>202.93731937774169</v>
      </c>
      <c r="F277" s="12">
        <f t="shared" si="19"/>
        <v>644.18594761456643</v>
      </c>
    </row>
    <row r="278" spans="1:6" x14ac:dyDescent="0.2">
      <c r="A278" s="117"/>
      <c r="B278" s="10">
        <v>271</v>
      </c>
      <c r="C278" s="11">
        <f t="shared" si="18"/>
        <v>48263.708022421182</v>
      </c>
      <c r="D278" s="11">
        <f t="shared" si="16"/>
        <v>443.0871641878116</v>
      </c>
      <c r="E278" s="11">
        <f t="shared" si="17"/>
        <v>201.09878342675492</v>
      </c>
      <c r="F278" s="12">
        <f t="shared" si="19"/>
        <v>644.18594761456654</v>
      </c>
    </row>
    <row r="279" spans="1:6" x14ac:dyDescent="0.2">
      <c r="A279" s="117"/>
      <c r="B279" s="10">
        <v>272</v>
      </c>
      <c r="C279" s="11">
        <f t="shared" si="18"/>
        <v>47820.620858233371</v>
      </c>
      <c r="D279" s="11">
        <f t="shared" si="16"/>
        <v>444.93336070526078</v>
      </c>
      <c r="E279" s="11">
        <f t="shared" si="17"/>
        <v>199.25258690930571</v>
      </c>
      <c r="F279" s="12">
        <f t="shared" si="19"/>
        <v>644.18594761456643</v>
      </c>
    </row>
    <row r="280" spans="1:6" x14ac:dyDescent="0.2">
      <c r="A280" s="117"/>
      <c r="B280" s="10">
        <v>273</v>
      </c>
      <c r="C280" s="11">
        <f t="shared" si="18"/>
        <v>47375.68749752811</v>
      </c>
      <c r="D280" s="11">
        <f t="shared" si="16"/>
        <v>446.7872497081994</v>
      </c>
      <c r="E280" s="11">
        <f t="shared" si="17"/>
        <v>197.39869790636712</v>
      </c>
      <c r="F280" s="12">
        <f t="shared" si="19"/>
        <v>644.18594761456654</v>
      </c>
    </row>
    <row r="281" spans="1:6" x14ac:dyDescent="0.2">
      <c r="A281" s="117"/>
      <c r="B281" s="10">
        <v>274</v>
      </c>
      <c r="C281" s="11">
        <f t="shared" si="18"/>
        <v>46928.900247819911</v>
      </c>
      <c r="D281" s="11">
        <f t="shared" si="16"/>
        <v>448.64886324865023</v>
      </c>
      <c r="E281" s="11">
        <f t="shared" si="17"/>
        <v>195.53708436591629</v>
      </c>
      <c r="F281" s="12">
        <f t="shared" si="19"/>
        <v>644.18594761456654</v>
      </c>
    </row>
    <row r="282" spans="1:6" x14ac:dyDescent="0.2">
      <c r="A282" s="117"/>
      <c r="B282" s="10">
        <v>275</v>
      </c>
      <c r="C282" s="11">
        <f t="shared" si="18"/>
        <v>46480.25138457126</v>
      </c>
      <c r="D282" s="11">
        <f t="shared" si="16"/>
        <v>450.51823351218633</v>
      </c>
      <c r="E282" s="11">
        <f t="shared" si="17"/>
        <v>193.66771410238024</v>
      </c>
      <c r="F282" s="12">
        <f t="shared" si="19"/>
        <v>644.18594761456654</v>
      </c>
    </row>
    <row r="283" spans="1:6" x14ac:dyDescent="0.2">
      <c r="A283" s="118"/>
      <c r="B283" s="13">
        <v>276</v>
      </c>
      <c r="C283" s="14">
        <f t="shared" si="18"/>
        <v>46029.733151059074</v>
      </c>
      <c r="D283" s="14">
        <f t="shared" si="16"/>
        <v>452.39539281848698</v>
      </c>
      <c r="E283" s="14">
        <f t="shared" si="17"/>
        <v>191.79055479607948</v>
      </c>
      <c r="F283" s="15">
        <f t="shared" si="19"/>
        <v>644.18594761456643</v>
      </c>
    </row>
    <row r="284" spans="1:6" ht="12.75" customHeight="1" x14ac:dyDescent="0.2">
      <c r="A284" s="116" t="s">
        <v>99</v>
      </c>
      <c r="B284" s="7">
        <v>277</v>
      </c>
      <c r="C284" s="8">
        <f t="shared" si="18"/>
        <v>45577.337758240588</v>
      </c>
      <c r="D284" s="8">
        <f t="shared" si="16"/>
        <v>454.28037362189747</v>
      </c>
      <c r="E284" s="8">
        <f t="shared" si="17"/>
        <v>189.90557399266913</v>
      </c>
      <c r="F284" s="9">
        <f t="shared" si="19"/>
        <v>644.18594761456666</v>
      </c>
    </row>
    <row r="285" spans="1:6" x14ac:dyDescent="0.2">
      <c r="A285" s="117"/>
      <c r="B285" s="10">
        <v>278</v>
      </c>
      <c r="C285" s="11">
        <f t="shared" si="18"/>
        <v>45123.057384618689</v>
      </c>
      <c r="D285" s="11">
        <f t="shared" si="16"/>
        <v>456.17320851198866</v>
      </c>
      <c r="E285" s="11">
        <f t="shared" si="17"/>
        <v>188.01273910257788</v>
      </c>
      <c r="F285" s="12">
        <f t="shared" si="19"/>
        <v>644.18594761456654</v>
      </c>
    </row>
    <row r="286" spans="1:6" x14ac:dyDescent="0.2">
      <c r="A286" s="117"/>
      <c r="B286" s="10">
        <v>279</v>
      </c>
      <c r="C286" s="11">
        <f t="shared" si="18"/>
        <v>44666.884176106701</v>
      </c>
      <c r="D286" s="11">
        <f t="shared" si="16"/>
        <v>458.07393021412196</v>
      </c>
      <c r="E286" s="11">
        <f t="shared" si="17"/>
        <v>186.11201740044459</v>
      </c>
      <c r="F286" s="12">
        <f t="shared" si="19"/>
        <v>644.18594761456654</v>
      </c>
    </row>
    <row r="287" spans="1:6" x14ac:dyDescent="0.2">
      <c r="A287" s="117"/>
      <c r="B287" s="10">
        <v>280</v>
      </c>
      <c r="C287" s="11">
        <f t="shared" si="18"/>
        <v>44208.810245892579</v>
      </c>
      <c r="D287" s="11">
        <f t="shared" si="16"/>
        <v>459.98257159001412</v>
      </c>
      <c r="E287" s="11">
        <f t="shared" si="17"/>
        <v>184.2033760245524</v>
      </c>
      <c r="F287" s="12">
        <f t="shared" si="19"/>
        <v>644.18594761456654</v>
      </c>
    </row>
    <row r="288" spans="1:6" x14ac:dyDescent="0.2">
      <c r="A288" s="117"/>
      <c r="B288" s="10">
        <v>281</v>
      </c>
      <c r="C288" s="11">
        <f t="shared" si="18"/>
        <v>43748.827674302564</v>
      </c>
      <c r="D288" s="11">
        <f t="shared" si="16"/>
        <v>461.89916563830593</v>
      </c>
      <c r="E288" s="11">
        <f t="shared" si="17"/>
        <v>182.28678197626067</v>
      </c>
      <c r="F288" s="12">
        <f t="shared" si="19"/>
        <v>644.18594761456666</v>
      </c>
    </row>
    <row r="289" spans="1:6" x14ac:dyDescent="0.2">
      <c r="A289" s="117"/>
      <c r="B289" s="10">
        <v>282</v>
      </c>
      <c r="C289" s="11">
        <f t="shared" si="18"/>
        <v>43286.928508664256</v>
      </c>
      <c r="D289" s="11">
        <f t="shared" si="16"/>
        <v>463.82374549513207</v>
      </c>
      <c r="E289" s="11">
        <f t="shared" si="17"/>
        <v>180.36220211943439</v>
      </c>
      <c r="F289" s="12">
        <f t="shared" si="19"/>
        <v>644.18594761456643</v>
      </c>
    </row>
    <row r="290" spans="1:6" x14ac:dyDescent="0.2">
      <c r="A290" s="117"/>
      <c r="B290" s="10">
        <v>283</v>
      </c>
      <c r="C290" s="11">
        <f t="shared" si="18"/>
        <v>42823.104763169125</v>
      </c>
      <c r="D290" s="11">
        <f t="shared" si="16"/>
        <v>465.75634443469511</v>
      </c>
      <c r="E290" s="11">
        <f t="shared" si="17"/>
        <v>178.42960317987135</v>
      </c>
      <c r="F290" s="12">
        <f t="shared" si="19"/>
        <v>644.18594761456643</v>
      </c>
    </row>
    <row r="291" spans="1:6" x14ac:dyDescent="0.2">
      <c r="A291" s="117"/>
      <c r="B291" s="10">
        <v>284</v>
      </c>
      <c r="C291" s="11">
        <f t="shared" si="18"/>
        <v>42357.348418734429</v>
      </c>
      <c r="D291" s="11">
        <f t="shared" si="16"/>
        <v>467.69699586983955</v>
      </c>
      <c r="E291" s="11">
        <f t="shared" si="17"/>
        <v>176.48895174472679</v>
      </c>
      <c r="F291" s="12">
        <f t="shared" si="19"/>
        <v>644.18594761456632</v>
      </c>
    </row>
    <row r="292" spans="1:6" x14ac:dyDescent="0.2">
      <c r="A292" s="117"/>
      <c r="B292" s="10">
        <v>285</v>
      </c>
      <c r="C292" s="11">
        <f t="shared" si="18"/>
        <v>41889.65142286459</v>
      </c>
      <c r="D292" s="11">
        <f t="shared" si="16"/>
        <v>469.64573335263066</v>
      </c>
      <c r="E292" s="11">
        <f t="shared" si="17"/>
        <v>174.5402142619358</v>
      </c>
      <c r="F292" s="12">
        <f t="shared" si="19"/>
        <v>644.18594761456643</v>
      </c>
    </row>
    <row r="293" spans="1:6" x14ac:dyDescent="0.2">
      <c r="A293" s="117"/>
      <c r="B293" s="10">
        <v>286</v>
      </c>
      <c r="C293" s="11">
        <f t="shared" si="18"/>
        <v>41420.005689511956</v>
      </c>
      <c r="D293" s="11">
        <f t="shared" si="16"/>
        <v>471.60259057493329</v>
      </c>
      <c r="E293" s="11">
        <f t="shared" si="17"/>
        <v>172.58335703963314</v>
      </c>
      <c r="F293" s="12">
        <f t="shared" si="19"/>
        <v>644.18594761456643</v>
      </c>
    </row>
    <row r="294" spans="1:6" x14ac:dyDescent="0.2">
      <c r="A294" s="117"/>
      <c r="B294" s="10">
        <v>287</v>
      </c>
      <c r="C294" s="11">
        <f t="shared" si="18"/>
        <v>40948.403098937022</v>
      </c>
      <c r="D294" s="11">
        <f t="shared" si="16"/>
        <v>473.5676013689955</v>
      </c>
      <c r="E294" s="11">
        <f t="shared" si="17"/>
        <v>170.61834624557093</v>
      </c>
      <c r="F294" s="12">
        <f t="shared" si="19"/>
        <v>644.18594761456643</v>
      </c>
    </row>
    <row r="295" spans="1:6" x14ac:dyDescent="0.2">
      <c r="A295" s="118"/>
      <c r="B295" s="13">
        <v>288</v>
      </c>
      <c r="C295" s="14">
        <f t="shared" si="18"/>
        <v>40474.835497568027</v>
      </c>
      <c r="D295" s="14">
        <f t="shared" si="16"/>
        <v>475.54079970803298</v>
      </c>
      <c r="E295" s="14">
        <f t="shared" si="17"/>
        <v>168.64514790653345</v>
      </c>
      <c r="F295" s="15">
        <f t="shared" si="19"/>
        <v>644.18594761456643</v>
      </c>
    </row>
    <row r="296" spans="1:6" ht="12.75" customHeight="1" x14ac:dyDescent="0.2">
      <c r="A296" s="116" t="s">
        <v>100</v>
      </c>
      <c r="B296" s="7">
        <v>289</v>
      </c>
      <c r="C296" s="8">
        <f t="shared" si="18"/>
        <v>39999.294697859994</v>
      </c>
      <c r="D296" s="8">
        <f t="shared" si="16"/>
        <v>477.52221970681643</v>
      </c>
      <c r="E296" s="8">
        <f t="shared" si="17"/>
        <v>166.66372790774997</v>
      </c>
      <c r="F296" s="9">
        <f t="shared" si="19"/>
        <v>644.18594761456643</v>
      </c>
    </row>
    <row r="297" spans="1:6" x14ac:dyDescent="0.2">
      <c r="A297" s="117"/>
      <c r="B297" s="10">
        <v>290</v>
      </c>
      <c r="C297" s="11">
        <f t="shared" si="18"/>
        <v>39521.77247815318</v>
      </c>
      <c r="D297" s="11">
        <f t="shared" si="16"/>
        <v>479.51189562226159</v>
      </c>
      <c r="E297" s="11">
        <f t="shared" si="17"/>
        <v>164.67405199230492</v>
      </c>
      <c r="F297" s="12">
        <f t="shared" si="19"/>
        <v>644.18594761456654</v>
      </c>
    </row>
    <row r="298" spans="1:6" x14ac:dyDescent="0.2">
      <c r="A298" s="117"/>
      <c r="B298" s="10">
        <v>291</v>
      </c>
      <c r="C298" s="11">
        <f t="shared" si="18"/>
        <v>39042.260582530915</v>
      </c>
      <c r="D298" s="11">
        <f t="shared" si="16"/>
        <v>481.50986185402087</v>
      </c>
      <c r="E298" s="11">
        <f t="shared" si="17"/>
        <v>162.67608576054548</v>
      </c>
      <c r="F298" s="12">
        <f t="shared" si="19"/>
        <v>644.18594761456632</v>
      </c>
    </row>
    <row r="299" spans="1:6" x14ac:dyDescent="0.2">
      <c r="A299" s="117"/>
      <c r="B299" s="10">
        <v>292</v>
      </c>
      <c r="C299" s="11">
        <f t="shared" si="18"/>
        <v>38560.750720676893</v>
      </c>
      <c r="D299" s="11">
        <f t="shared" si="16"/>
        <v>483.51615294507923</v>
      </c>
      <c r="E299" s="11">
        <f t="shared" si="17"/>
        <v>160.66979466948706</v>
      </c>
      <c r="F299" s="12">
        <f t="shared" si="19"/>
        <v>644.18594761456632</v>
      </c>
    </row>
    <row r="300" spans="1:6" x14ac:dyDescent="0.2">
      <c r="A300" s="117"/>
      <c r="B300" s="10">
        <v>293</v>
      </c>
      <c r="C300" s="11">
        <f t="shared" si="18"/>
        <v>38077.234567731815</v>
      </c>
      <c r="D300" s="11">
        <f t="shared" si="16"/>
        <v>485.53080358235053</v>
      </c>
      <c r="E300" s="11">
        <f t="shared" si="17"/>
        <v>158.6551440322159</v>
      </c>
      <c r="F300" s="12">
        <f t="shared" si="19"/>
        <v>644.18594761456643</v>
      </c>
    </row>
    <row r="301" spans="1:6" x14ac:dyDescent="0.2">
      <c r="A301" s="117"/>
      <c r="B301" s="10">
        <v>294</v>
      </c>
      <c r="C301" s="11">
        <f t="shared" si="18"/>
        <v>37591.703764149468</v>
      </c>
      <c r="D301" s="11">
        <f t="shared" si="16"/>
        <v>487.55384859727718</v>
      </c>
      <c r="E301" s="11">
        <f t="shared" si="17"/>
        <v>156.63209901728945</v>
      </c>
      <c r="F301" s="12">
        <f t="shared" si="19"/>
        <v>644.18594761456666</v>
      </c>
    </row>
    <row r="302" spans="1:6" x14ac:dyDescent="0.2">
      <c r="A302" s="117"/>
      <c r="B302" s="10">
        <v>295</v>
      </c>
      <c r="C302" s="11">
        <f t="shared" si="18"/>
        <v>37104.149915552189</v>
      </c>
      <c r="D302" s="11">
        <f t="shared" si="16"/>
        <v>489.5853229664325</v>
      </c>
      <c r="E302" s="11">
        <f t="shared" si="17"/>
        <v>154.60062464813413</v>
      </c>
      <c r="F302" s="12">
        <f t="shared" si="19"/>
        <v>644.18594761456666</v>
      </c>
    </row>
    <row r="303" spans="1:6" x14ac:dyDescent="0.2">
      <c r="A303" s="117"/>
      <c r="B303" s="10">
        <v>296</v>
      </c>
      <c r="C303" s="11">
        <f t="shared" si="18"/>
        <v>36614.564592585753</v>
      </c>
      <c r="D303" s="11">
        <f t="shared" si="16"/>
        <v>491.62526181212587</v>
      </c>
      <c r="E303" s="11">
        <f t="shared" si="17"/>
        <v>152.56068580244064</v>
      </c>
      <c r="F303" s="12">
        <f t="shared" si="19"/>
        <v>644.18594761456654</v>
      </c>
    </row>
    <row r="304" spans="1:6" x14ac:dyDescent="0.2">
      <c r="A304" s="117"/>
      <c r="B304" s="10">
        <v>297</v>
      </c>
      <c r="C304" s="11">
        <f t="shared" si="18"/>
        <v>36122.939330773625</v>
      </c>
      <c r="D304" s="11">
        <f t="shared" si="16"/>
        <v>493.67370040300955</v>
      </c>
      <c r="E304" s="11">
        <f t="shared" si="17"/>
        <v>150.51224721155677</v>
      </c>
      <c r="F304" s="12">
        <f t="shared" si="19"/>
        <v>644.18594761456632</v>
      </c>
    </row>
    <row r="305" spans="1:6" x14ac:dyDescent="0.2">
      <c r="A305" s="117"/>
      <c r="B305" s="10">
        <v>298</v>
      </c>
      <c r="C305" s="11">
        <f t="shared" si="18"/>
        <v>35629.265630370617</v>
      </c>
      <c r="D305" s="11">
        <f t="shared" si="16"/>
        <v>495.73067415468876</v>
      </c>
      <c r="E305" s="11">
        <f t="shared" si="17"/>
        <v>148.45527345987756</v>
      </c>
      <c r="F305" s="12">
        <f t="shared" si="19"/>
        <v>644.18594761456632</v>
      </c>
    </row>
    <row r="306" spans="1:6" x14ac:dyDescent="0.2">
      <c r="A306" s="117"/>
      <c r="B306" s="10">
        <v>299</v>
      </c>
      <c r="C306" s="11">
        <f t="shared" si="18"/>
        <v>35133.534956215932</v>
      </c>
      <c r="D306" s="11">
        <f t="shared" si="16"/>
        <v>497.79621863033327</v>
      </c>
      <c r="E306" s="11">
        <f t="shared" si="17"/>
        <v>146.38972898423305</v>
      </c>
      <c r="F306" s="12">
        <f t="shared" si="19"/>
        <v>644.18594761456632</v>
      </c>
    </row>
    <row r="307" spans="1:6" x14ac:dyDescent="0.2">
      <c r="A307" s="118"/>
      <c r="B307" s="13">
        <v>300</v>
      </c>
      <c r="C307" s="14">
        <f t="shared" si="18"/>
        <v>34635.738737585598</v>
      </c>
      <c r="D307" s="14">
        <f t="shared" si="16"/>
        <v>499.87036954129303</v>
      </c>
      <c r="E307" s="14">
        <f t="shared" si="17"/>
        <v>144.31557807327331</v>
      </c>
      <c r="F307" s="15">
        <f t="shared" si="19"/>
        <v>644.18594761456632</v>
      </c>
    </row>
    <row r="308" spans="1:6" ht="12.75" customHeight="1" x14ac:dyDescent="0.2">
      <c r="A308" s="116" t="s">
        <v>101</v>
      </c>
      <c r="B308" s="7">
        <v>301</v>
      </c>
      <c r="C308" s="8">
        <f t="shared" si="18"/>
        <v>34135.868368044306</v>
      </c>
      <c r="D308" s="8">
        <f t="shared" si="16"/>
        <v>501.95316274771511</v>
      </c>
      <c r="E308" s="8">
        <f t="shared" si="17"/>
        <v>142.23278486685126</v>
      </c>
      <c r="F308" s="9">
        <f t="shared" si="19"/>
        <v>644.18594761456643</v>
      </c>
    </row>
    <row r="309" spans="1:6" x14ac:dyDescent="0.2">
      <c r="A309" s="117"/>
      <c r="B309" s="10">
        <v>302</v>
      </c>
      <c r="C309" s="11">
        <f t="shared" si="18"/>
        <v>33633.915205296595</v>
      </c>
      <c r="D309" s="11">
        <f t="shared" si="16"/>
        <v>504.04463425916401</v>
      </c>
      <c r="E309" s="11">
        <f t="shared" si="17"/>
        <v>140.14131335540247</v>
      </c>
      <c r="F309" s="12">
        <f t="shared" si="19"/>
        <v>644.18594761456643</v>
      </c>
    </row>
    <row r="310" spans="1:6" x14ac:dyDescent="0.2">
      <c r="A310" s="117"/>
      <c r="B310" s="10">
        <v>303</v>
      </c>
      <c r="C310" s="11">
        <f t="shared" si="18"/>
        <v>33129.870571037434</v>
      </c>
      <c r="D310" s="11">
        <f t="shared" si="16"/>
        <v>506.14482023524386</v>
      </c>
      <c r="E310" s="11">
        <f t="shared" si="17"/>
        <v>138.04112737932263</v>
      </c>
      <c r="F310" s="12">
        <f t="shared" si="19"/>
        <v>644.18594761456643</v>
      </c>
    </row>
    <row r="311" spans="1:6" x14ac:dyDescent="0.2">
      <c r="A311" s="117"/>
      <c r="B311" s="10">
        <v>304</v>
      </c>
      <c r="C311" s="11">
        <f t="shared" si="18"/>
        <v>32623.72575080219</v>
      </c>
      <c r="D311" s="11">
        <f t="shared" si="16"/>
        <v>508.25375698622406</v>
      </c>
      <c r="E311" s="11">
        <f t="shared" si="17"/>
        <v>135.93219062834245</v>
      </c>
      <c r="F311" s="12">
        <f t="shared" si="19"/>
        <v>644.18594761456654</v>
      </c>
    </row>
    <row r="312" spans="1:6" x14ac:dyDescent="0.2">
      <c r="A312" s="117"/>
      <c r="B312" s="10">
        <v>305</v>
      </c>
      <c r="C312" s="11">
        <f t="shared" si="18"/>
        <v>32115.471993815965</v>
      </c>
      <c r="D312" s="11">
        <f t="shared" si="16"/>
        <v>510.37148097366656</v>
      </c>
      <c r="E312" s="11">
        <f t="shared" si="17"/>
        <v>133.81446664089984</v>
      </c>
      <c r="F312" s="12">
        <f t="shared" si="19"/>
        <v>644.18594761456643</v>
      </c>
    </row>
    <row r="313" spans="1:6" x14ac:dyDescent="0.2">
      <c r="A313" s="117"/>
      <c r="B313" s="10">
        <v>306</v>
      </c>
      <c r="C313" s="11">
        <f t="shared" si="18"/>
        <v>31605.100512842298</v>
      </c>
      <c r="D313" s="11">
        <f t="shared" si="16"/>
        <v>512.498028811057</v>
      </c>
      <c r="E313" s="11">
        <f t="shared" si="17"/>
        <v>131.6879188035096</v>
      </c>
      <c r="F313" s="12">
        <f t="shared" si="19"/>
        <v>644.18594761456666</v>
      </c>
    </row>
    <row r="314" spans="1:6" x14ac:dyDescent="0.2">
      <c r="A314" s="117"/>
      <c r="B314" s="10">
        <v>307</v>
      </c>
      <c r="C314" s="11">
        <f t="shared" si="18"/>
        <v>31092.602484031242</v>
      </c>
      <c r="D314" s="11">
        <f t="shared" si="16"/>
        <v>514.63343726443634</v>
      </c>
      <c r="E314" s="11">
        <f t="shared" si="17"/>
        <v>129.55251035013018</v>
      </c>
      <c r="F314" s="12">
        <f t="shared" si="19"/>
        <v>644.18594761456654</v>
      </c>
    </row>
    <row r="315" spans="1:6" x14ac:dyDescent="0.2">
      <c r="A315" s="117"/>
      <c r="B315" s="10">
        <v>308</v>
      </c>
      <c r="C315" s="11">
        <f t="shared" si="18"/>
        <v>30577.969046766804</v>
      </c>
      <c r="D315" s="11">
        <f t="shared" si="16"/>
        <v>516.77774325303812</v>
      </c>
      <c r="E315" s="11">
        <f t="shared" si="17"/>
        <v>127.40820436152835</v>
      </c>
      <c r="F315" s="12">
        <f t="shared" si="19"/>
        <v>644.18594761456643</v>
      </c>
    </row>
    <row r="316" spans="1:6" x14ac:dyDescent="0.2">
      <c r="A316" s="117"/>
      <c r="B316" s="10">
        <v>309</v>
      </c>
      <c r="C316" s="11">
        <f t="shared" si="18"/>
        <v>30061.191303513766</v>
      </c>
      <c r="D316" s="11">
        <f t="shared" si="16"/>
        <v>518.93098384992572</v>
      </c>
      <c r="E316" s="11">
        <f t="shared" si="17"/>
        <v>125.25496376464069</v>
      </c>
      <c r="F316" s="12">
        <f t="shared" si="19"/>
        <v>644.18594761456643</v>
      </c>
    </row>
    <row r="317" spans="1:6" x14ac:dyDescent="0.2">
      <c r="A317" s="117"/>
      <c r="B317" s="10">
        <v>310</v>
      </c>
      <c r="C317" s="11">
        <f t="shared" si="18"/>
        <v>29542.260319663841</v>
      </c>
      <c r="D317" s="11">
        <f t="shared" si="16"/>
        <v>521.09319628263393</v>
      </c>
      <c r="E317" s="11">
        <f t="shared" si="17"/>
        <v>123.09275133193269</v>
      </c>
      <c r="F317" s="12">
        <f t="shared" si="19"/>
        <v>644.18594761456666</v>
      </c>
    </row>
    <row r="318" spans="1:6" x14ac:dyDescent="0.2">
      <c r="A318" s="117"/>
      <c r="B318" s="10">
        <v>311</v>
      </c>
      <c r="C318" s="11">
        <f t="shared" si="18"/>
        <v>29021.167123381209</v>
      </c>
      <c r="D318" s="11">
        <f t="shared" si="16"/>
        <v>523.2644179338115</v>
      </c>
      <c r="E318" s="11">
        <f t="shared" si="17"/>
        <v>120.92152968075504</v>
      </c>
      <c r="F318" s="12">
        <f t="shared" si="19"/>
        <v>644.18594761456654</v>
      </c>
    </row>
    <row r="319" spans="1:6" x14ac:dyDescent="0.2">
      <c r="A319" s="118"/>
      <c r="B319" s="13">
        <v>312</v>
      </c>
      <c r="C319" s="14">
        <f t="shared" si="18"/>
        <v>28497.902705447395</v>
      </c>
      <c r="D319" s="14">
        <f t="shared" si="16"/>
        <v>525.4446863418691</v>
      </c>
      <c r="E319" s="14">
        <f t="shared" si="17"/>
        <v>118.7412612726975</v>
      </c>
      <c r="F319" s="15">
        <f t="shared" si="19"/>
        <v>644.18594761456666</v>
      </c>
    </row>
    <row r="320" spans="1:6" ht="12.75" customHeight="1" x14ac:dyDescent="0.2">
      <c r="A320" s="116" t="s">
        <v>102</v>
      </c>
      <c r="B320" s="7">
        <v>313</v>
      </c>
      <c r="C320" s="8">
        <f t="shared" si="18"/>
        <v>27972.458019105525</v>
      </c>
      <c r="D320" s="8">
        <f t="shared" si="16"/>
        <v>527.63403920162682</v>
      </c>
      <c r="E320" s="8">
        <f t="shared" si="17"/>
        <v>116.55190841293968</v>
      </c>
      <c r="F320" s="9">
        <f t="shared" si="19"/>
        <v>644.18594761456654</v>
      </c>
    </row>
    <row r="321" spans="1:6" x14ac:dyDescent="0.2">
      <c r="A321" s="117"/>
      <c r="B321" s="10">
        <v>314</v>
      </c>
      <c r="C321" s="11">
        <f t="shared" si="18"/>
        <v>27444.823979903897</v>
      </c>
      <c r="D321" s="11">
        <f t="shared" si="16"/>
        <v>529.83251436496676</v>
      </c>
      <c r="E321" s="11">
        <f t="shared" si="17"/>
        <v>114.35343324959956</v>
      </c>
      <c r="F321" s="12">
        <f t="shared" si="19"/>
        <v>644.18594761456632</v>
      </c>
    </row>
    <row r="322" spans="1:6" x14ac:dyDescent="0.2">
      <c r="A322" s="117"/>
      <c r="B322" s="10">
        <v>315</v>
      </c>
      <c r="C322" s="11">
        <f t="shared" si="18"/>
        <v>26914.991465538929</v>
      </c>
      <c r="D322" s="11">
        <f t="shared" si="16"/>
        <v>532.04014984148751</v>
      </c>
      <c r="E322" s="11">
        <f t="shared" si="17"/>
        <v>112.14579777307887</v>
      </c>
      <c r="F322" s="12">
        <f t="shared" si="19"/>
        <v>644.18594761456643</v>
      </c>
    </row>
    <row r="323" spans="1:6" x14ac:dyDescent="0.2">
      <c r="A323" s="117"/>
      <c r="B323" s="10">
        <v>316</v>
      </c>
      <c r="C323" s="11">
        <f t="shared" si="18"/>
        <v>26382.951315697443</v>
      </c>
      <c r="D323" s="11">
        <f t="shared" si="16"/>
        <v>534.25698379916037</v>
      </c>
      <c r="E323" s="11">
        <f t="shared" si="17"/>
        <v>109.92896381540601</v>
      </c>
      <c r="F323" s="12">
        <f t="shared" si="19"/>
        <v>644.18594761456643</v>
      </c>
    </row>
    <row r="324" spans="1:6" x14ac:dyDescent="0.2">
      <c r="A324" s="117"/>
      <c r="B324" s="10">
        <v>317</v>
      </c>
      <c r="C324" s="11">
        <f t="shared" si="18"/>
        <v>25848.694331898281</v>
      </c>
      <c r="D324" s="11">
        <f t="shared" si="16"/>
        <v>536.4830545649902</v>
      </c>
      <c r="E324" s="11">
        <f t="shared" si="17"/>
        <v>107.70289304957618</v>
      </c>
      <c r="F324" s="12">
        <f t="shared" si="19"/>
        <v>644.18594761456643</v>
      </c>
    </row>
    <row r="325" spans="1:6" x14ac:dyDescent="0.2">
      <c r="A325" s="117"/>
      <c r="B325" s="10">
        <v>318</v>
      </c>
      <c r="C325" s="11">
        <f t="shared" si="18"/>
        <v>25312.211277333292</v>
      </c>
      <c r="D325" s="11">
        <f t="shared" si="16"/>
        <v>538.71840062567765</v>
      </c>
      <c r="E325" s="11">
        <f t="shared" si="17"/>
        <v>105.46754698888871</v>
      </c>
      <c r="F325" s="12">
        <f t="shared" si="19"/>
        <v>644.18594761456632</v>
      </c>
    </row>
    <row r="326" spans="1:6" x14ac:dyDescent="0.2">
      <c r="A326" s="117"/>
      <c r="B326" s="10">
        <v>319</v>
      </c>
      <c r="C326" s="11">
        <f t="shared" si="18"/>
        <v>24773.492876707613</v>
      </c>
      <c r="D326" s="11">
        <f t="shared" si="16"/>
        <v>540.96306062828467</v>
      </c>
      <c r="E326" s="11">
        <f t="shared" si="17"/>
        <v>103.22288698628172</v>
      </c>
      <c r="F326" s="12">
        <f t="shared" si="19"/>
        <v>644.18594761456643</v>
      </c>
    </row>
    <row r="327" spans="1:6" x14ac:dyDescent="0.2">
      <c r="A327" s="117"/>
      <c r="B327" s="10">
        <v>320</v>
      </c>
      <c r="C327" s="11">
        <f t="shared" si="18"/>
        <v>24232.529816079328</v>
      </c>
      <c r="D327" s="11">
        <f t="shared" si="16"/>
        <v>543.21707338090232</v>
      </c>
      <c r="E327" s="11">
        <f t="shared" si="17"/>
        <v>100.96887423366385</v>
      </c>
      <c r="F327" s="12">
        <f t="shared" si="19"/>
        <v>644.1859476145662</v>
      </c>
    </row>
    <row r="328" spans="1:6" x14ac:dyDescent="0.2">
      <c r="A328" s="117"/>
      <c r="B328" s="10">
        <v>321</v>
      </c>
      <c r="C328" s="11">
        <f t="shared" si="18"/>
        <v>23689.312742698425</v>
      </c>
      <c r="D328" s="11">
        <f t="shared" ref="D328:D367" si="20">PPMT($C$2/12,1,($C$3*12)+1-B328,C328,0)*-1</f>
        <v>545.4804778533229</v>
      </c>
      <c r="E328" s="11">
        <f t="shared" ref="E328:E367" si="21">IPMT($C$2/12,1,($C$3*12)+1-B328,C328,0)*-1</f>
        <v>98.705469761243435</v>
      </c>
      <c r="F328" s="12">
        <f t="shared" si="19"/>
        <v>644.18594761456632</v>
      </c>
    </row>
    <row r="329" spans="1:6" x14ac:dyDescent="0.2">
      <c r="A329" s="117"/>
      <c r="B329" s="10">
        <v>322</v>
      </c>
      <c r="C329" s="11">
        <f t="shared" ref="C329:C367" si="22">C328-D328</f>
        <v>23143.832264845103</v>
      </c>
      <c r="D329" s="11">
        <f t="shared" si="20"/>
        <v>547.75331317771168</v>
      </c>
      <c r="E329" s="11">
        <f t="shared" si="21"/>
        <v>96.432634436854599</v>
      </c>
      <c r="F329" s="12">
        <f t="shared" ref="F329:F367" si="23">SUM(D329:E329)</f>
        <v>644.18594761456632</v>
      </c>
    </row>
    <row r="330" spans="1:6" x14ac:dyDescent="0.2">
      <c r="A330" s="117"/>
      <c r="B330" s="10">
        <v>323</v>
      </c>
      <c r="C330" s="11">
        <f t="shared" si="22"/>
        <v>22596.07895166739</v>
      </c>
      <c r="D330" s="11">
        <f t="shared" si="20"/>
        <v>550.03561864928542</v>
      </c>
      <c r="E330" s="11">
        <f t="shared" si="21"/>
        <v>94.150328965280792</v>
      </c>
      <c r="F330" s="12">
        <f t="shared" si="23"/>
        <v>644.1859476145662</v>
      </c>
    </row>
    <row r="331" spans="1:6" x14ac:dyDescent="0.2">
      <c r="A331" s="118"/>
      <c r="B331" s="13">
        <v>324</v>
      </c>
      <c r="C331" s="14">
        <f t="shared" si="22"/>
        <v>22046.043333018104</v>
      </c>
      <c r="D331" s="14">
        <f t="shared" si="20"/>
        <v>552.32743372699076</v>
      </c>
      <c r="E331" s="14">
        <f t="shared" si="21"/>
        <v>91.858513887575427</v>
      </c>
      <c r="F331" s="15">
        <f t="shared" si="23"/>
        <v>644.1859476145662</v>
      </c>
    </row>
    <row r="332" spans="1:6" ht="12.75" customHeight="1" x14ac:dyDescent="0.2">
      <c r="A332" s="116" t="s">
        <v>103</v>
      </c>
      <c r="B332" s="7">
        <v>325</v>
      </c>
      <c r="C332" s="8">
        <f t="shared" si="22"/>
        <v>21493.715899291114</v>
      </c>
      <c r="D332" s="8">
        <f t="shared" si="20"/>
        <v>554.62879803418662</v>
      </c>
      <c r="E332" s="8">
        <f t="shared" si="21"/>
        <v>89.557149580379644</v>
      </c>
      <c r="F332" s="9">
        <f t="shared" si="23"/>
        <v>644.1859476145662</v>
      </c>
    </row>
    <row r="333" spans="1:6" x14ac:dyDescent="0.2">
      <c r="A333" s="117"/>
      <c r="B333" s="10">
        <v>326</v>
      </c>
      <c r="C333" s="11">
        <f t="shared" si="22"/>
        <v>20939.087101256926</v>
      </c>
      <c r="D333" s="11">
        <f t="shared" si="20"/>
        <v>556.93975135932908</v>
      </c>
      <c r="E333" s="11">
        <f t="shared" si="21"/>
        <v>87.246196255237209</v>
      </c>
      <c r="F333" s="12">
        <f t="shared" si="23"/>
        <v>644.18594761456632</v>
      </c>
    </row>
    <row r="334" spans="1:6" x14ac:dyDescent="0.2">
      <c r="A334" s="117"/>
      <c r="B334" s="10">
        <v>327</v>
      </c>
      <c r="C334" s="11">
        <f t="shared" si="22"/>
        <v>20382.147349897597</v>
      </c>
      <c r="D334" s="11">
        <f t="shared" si="20"/>
        <v>559.26033365665955</v>
      </c>
      <c r="E334" s="11">
        <f t="shared" si="21"/>
        <v>84.925613957906648</v>
      </c>
      <c r="F334" s="12">
        <f t="shared" si="23"/>
        <v>644.1859476145662</v>
      </c>
    </row>
    <row r="335" spans="1:6" x14ac:dyDescent="0.2">
      <c r="A335" s="117"/>
      <c r="B335" s="10">
        <v>328</v>
      </c>
      <c r="C335" s="11">
        <f t="shared" si="22"/>
        <v>19822.887016240937</v>
      </c>
      <c r="D335" s="11">
        <f t="shared" si="20"/>
        <v>561.59058504689574</v>
      </c>
      <c r="E335" s="11">
        <f t="shared" si="21"/>
        <v>82.595362567670563</v>
      </c>
      <c r="F335" s="12">
        <f t="shared" si="23"/>
        <v>644.18594761456632</v>
      </c>
    </row>
    <row r="336" spans="1:6" x14ac:dyDescent="0.2">
      <c r="A336" s="117"/>
      <c r="B336" s="10">
        <v>329</v>
      </c>
      <c r="C336" s="11">
        <f t="shared" si="22"/>
        <v>19261.296431194041</v>
      </c>
      <c r="D336" s="11">
        <f t="shared" si="20"/>
        <v>563.93054581792455</v>
      </c>
      <c r="E336" s="11">
        <f t="shared" si="21"/>
        <v>80.255401796641834</v>
      </c>
      <c r="F336" s="12">
        <f t="shared" si="23"/>
        <v>644.18594761456643</v>
      </c>
    </row>
    <row r="337" spans="1:6" x14ac:dyDescent="0.2">
      <c r="A337" s="117"/>
      <c r="B337" s="10">
        <v>330</v>
      </c>
      <c r="C337" s="11">
        <f t="shared" si="22"/>
        <v>18697.365885376115</v>
      </c>
      <c r="D337" s="11">
        <f t="shared" si="20"/>
        <v>566.28025642549892</v>
      </c>
      <c r="E337" s="11">
        <f t="shared" si="21"/>
        <v>77.905691189067142</v>
      </c>
      <c r="F337" s="12">
        <f t="shared" si="23"/>
        <v>644.18594761456609</v>
      </c>
    </row>
    <row r="338" spans="1:6" x14ac:dyDescent="0.2">
      <c r="A338" s="117"/>
      <c r="B338" s="10">
        <v>331</v>
      </c>
      <c r="C338" s="11">
        <f t="shared" si="22"/>
        <v>18131.085628950616</v>
      </c>
      <c r="D338" s="11">
        <f t="shared" si="20"/>
        <v>568.63975749393853</v>
      </c>
      <c r="E338" s="11">
        <f t="shared" si="21"/>
        <v>75.546190120627557</v>
      </c>
      <c r="F338" s="12">
        <f t="shared" si="23"/>
        <v>644.18594761456609</v>
      </c>
    </row>
    <row r="339" spans="1:6" x14ac:dyDescent="0.2">
      <c r="A339" s="117"/>
      <c r="B339" s="10">
        <v>332</v>
      </c>
      <c r="C339" s="11">
        <f t="shared" si="22"/>
        <v>17562.445871456675</v>
      </c>
      <c r="D339" s="11">
        <f t="shared" si="20"/>
        <v>571.00908981682994</v>
      </c>
      <c r="E339" s="11">
        <f t="shared" si="21"/>
        <v>73.176857797736147</v>
      </c>
      <c r="F339" s="12">
        <f t="shared" si="23"/>
        <v>644.18594761456609</v>
      </c>
    </row>
    <row r="340" spans="1:6" x14ac:dyDescent="0.2">
      <c r="A340" s="117"/>
      <c r="B340" s="10">
        <v>333</v>
      </c>
      <c r="C340" s="11">
        <f t="shared" si="22"/>
        <v>16991.436781639844</v>
      </c>
      <c r="D340" s="11">
        <f t="shared" si="20"/>
        <v>573.38829435773334</v>
      </c>
      <c r="E340" s="11">
        <f t="shared" si="21"/>
        <v>70.797653256832689</v>
      </c>
      <c r="F340" s="12">
        <f t="shared" si="23"/>
        <v>644.18594761456598</v>
      </c>
    </row>
    <row r="341" spans="1:6" x14ac:dyDescent="0.2">
      <c r="A341" s="117"/>
      <c r="B341" s="10">
        <v>334</v>
      </c>
      <c r="C341" s="11">
        <f t="shared" si="22"/>
        <v>16418.048487282111</v>
      </c>
      <c r="D341" s="11">
        <f t="shared" si="20"/>
        <v>575.77741225089062</v>
      </c>
      <c r="E341" s="11">
        <f t="shared" si="21"/>
        <v>68.408535363675455</v>
      </c>
      <c r="F341" s="12">
        <f t="shared" si="23"/>
        <v>644.18594761456609</v>
      </c>
    </row>
    <row r="342" spans="1:6" x14ac:dyDescent="0.2">
      <c r="A342" s="117"/>
      <c r="B342" s="10">
        <v>335</v>
      </c>
      <c r="C342" s="11">
        <f t="shared" si="22"/>
        <v>15842.27107503122</v>
      </c>
      <c r="D342" s="11">
        <f t="shared" si="20"/>
        <v>578.176484801936</v>
      </c>
      <c r="E342" s="11">
        <f t="shared" si="21"/>
        <v>66.009462812630076</v>
      </c>
      <c r="F342" s="12">
        <f t="shared" si="23"/>
        <v>644.18594761456609</v>
      </c>
    </row>
    <row r="343" spans="1:6" x14ac:dyDescent="0.2">
      <c r="A343" s="118"/>
      <c r="B343" s="13">
        <v>336</v>
      </c>
      <c r="C343" s="14">
        <f t="shared" si="22"/>
        <v>15264.094590229284</v>
      </c>
      <c r="D343" s="14">
        <f t="shared" si="20"/>
        <v>580.58555348861069</v>
      </c>
      <c r="E343" s="14">
        <f t="shared" si="21"/>
        <v>63.600394125955347</v>
      </c>
      <c r="F343" s="15">
        <f t="shared" si="23"/>
        <v>644.18594761456598</v>
      </c>
    </row>
    <row r="344" spans="1:6" ht="12.75" customHeight="1" x14ac:dyDescent="0.2">
      <c r="A344" s="116" t="s">
        <v>104</v>
      </c>
      <c r="B344" s="7">
        <v>337</v>
      </c>
      <c r="C344" s="8">
        <f t="shared" si="22"/>
        <v>14683.509036740674</v>
      </c>
      <c r="D344" s="8">
        <f t="shared" si="20"/>
        <v>583.00465996147989</v>
      </c>
      <c r="E344" s="8">
        <f t="shared" si="21"/>
        <v>61.181287653086137</v>
      </c>
      <c r="F344" s="9">
        <f t="shared" si="23"/>
        <v>644.18594761456598</v>
      </c>
    </row>
    <row r="345" spans="1:6" x14ac:dyDescent="0.2">
      <c r="A345" s="117"/>
      <c r="B345" s="10">
        <v>338</v>
      </c>
      <c r="C345" s="11">
        <f t="shared" si="22"/>
        <v>14100.504376779194</v>
      </c>
      <c r="D345" s="11">
        <f t="shared" si="20"/>
        <v>585.4338460446528</v>
      </c>
      <c r="E345" s="11">
        <f t="shared" si="21"/>
        <v>58.752101569913307</v>
      </c>
      <c r="F345" s="12">
        <f t="shared" si="23"/>
        <v>644.18594761456609</v>
      </c>
    </row>
    <row r="346" spans="1:6" x14ac:dyDescent="0.2">
      <c r="A346" s="117"/>
      <c r="B346" s="10">
        <v>339</v>
      </c>
      <c r="C346" s="11">
        <f t="shared" si="22"/>
        <v>13515.070530734542</v>
      </c>
      <c r="D346" s="11">
        <f t="shared" si="20"/>
        <v>587.87315373650551</v>
      </c>
      <c r="E346" s="11">
        <f t="shared" si="21"/>
        <v>56.312793878060596</v>
      </c>
      <c r="F346" s="12">
        <f t="shared" si="23"/>
        <v>644.18594761456609</v>
      </c>
    </row>
    <row r="347" spans="1:6" x14ac:dyDescent="0.2">
      <c r="A347" s="117"/>
      <c r="B347" s="10">
        <v>340</v>
      </c>
      <c r="C347" s="11">
        <f t="shared" si="22"/>
        <v>12927.197376998036</v>
      </c>
      <c r="D347" s="11">
        <f t="shared" si="20"/>
        <v>590.32262521040752</v>
      </c>
      <c r="E347" s="11">
        <f t="shared" si="21"/>
        <v>53.863322404158481</v>
      </c>
      <c r="F347" s="12">
        <f t="shared" si="23"/>
        <v>644.18594761456598</v>
      </c>
    </row>
    <row r="348" spans="1:6" x14ac:dyDescent="0.2">
      <c r="A348" s="117"/>
      <c r="B348" s="10">
        <v>341</v>
      </c>
      <c r="C348" s="11">
        <f t="shared" si="22"/>
        <v>12336.874751787629</v>
      </c>
      <c r="D348" s="11">
        <f t="shared" si="20"/>
        <v>592.78230281545098</v>
      </c>
      <c r="E348" s="11">
        <f t="shared" si="21"/>
        <v>51.403644799115121</v>
      </c>
      <c r="F348" s="12">
        <f t="shared" si="23"/>
        <v>644.18594761456609</v>
      </c>
    </row>
    <row r="349" spans="1:6" x14ac:dyDescent="0.2">
      <c r="A349" s="117"/>
      <c r="B349" s="10">
        <v>342</v>
      </c>
      <c r="C349" s="11">
        <f t="shared" si="22"/>
        <v>11744.092448972178</v>
      </c>
      <c r="D349" s="11">
        <f t="shared" si="20"/>
        <v>595.25222907718194</v>
      </c>
      <c r="E349" s="11">
        <f t="shared" si="21"/>
        <v>48.933718537384074</v>
      </c>
      <c r="F349" s="12">
        <f t="shared" si="23"/>
        <v>644.18594761456598</v>
      </c>
    </row>
    <row r="350" spans="1:6" x14ac:dyDescent="0.2">
      <c r="A350" s="117"/>
      <c r="B350" s="10">
        <v>343</v>
      </c>
      <c r="C350" s="11">
        <f t="shared" si="22"/>
        <v>11148.840219894997</v>
      </c>
      <c r="D350" s="11">
        <f t="shared" si="20"/>
        <v>597.73244669833707</v>
      </c>
      <c r="E350" s="11">
        <f t="shared" si="21"/>
        <v>46.453500916229153</v>
      </c>
      <c r="F350" s="12">
        <f t="shared" si="23"/>
        <v>644.1859476145662</v>
      </c>
    </row>
    <row r="351" spans="1:6" x14ac:dyDescent="0.2">
      <c r="A351" s="117"/>
      <c r="B351" s="10">
        <v>344</v>
      </c>
      <c r="C351" s="11">
        <f t="shared" si="22"/>
        <v>10551.10777319666</v>
      </c>
      <c r="D351" s="11">
        <f t="shared" si="20"/>
        <v>600.22299855957999</v>
      </c>
      <c r="E351" s="11">
        <f t="shared" si="21"/>
        <v>43.962949054986083</v>
      </c>
      <c r="F351" s="12">
        <f t="shared" si="23"/>
        <v>644.18594761456609</v>
      </c>
    </row>
    <row r="352" spans="1:6" x14ac:dyDescent="0.2">
      <c r="A352" s="117"/>
      <c r="B352" s="10">
        <v>345</v>
      </c>
      <c r="C352" s="11">
        <f t="shared" si="22"/>
        <v>9950.8847746370793</v>
      </c>
      <c r="D352" s="11">
        <f t="shared" si="20"/>
        <v>602.72392772024477</v>
      </c>
      <c r="E352" s="11">
        <f t="shared" si="21"/>
        <v>41.462019894321166</v>
      </c>
      <c r="F352" s="12">
        <f t="shared" si="23"/>
        <v>644.18594761456598</v>
      </c>
    </row>
    <row r="353" spans="1:6" x14ac:dyDescent="0.2">
      <c r="A353" s="117"/>
      <c r="B353" s="10">
        <v>346</v>
      </c>
      <c r="C353" s="11">
        <f t="shared" si="22"/>
        <v>9348.160846916835</v>
      </c>
      <c r="D353" s="11">
        <f t="shared" si="20"/>
        <v>605.23527741907924</v>
      </c>
      <c r="E353" s="11">
        <f t="shared" si="21"/>
        <v>38.950670195486815</v>
      </c>
      <c r="F353" s="12">
        <f t="shared" si="23"/>
        <v>644.18594761456609</v>
      </c>
    </row>
    <row r="354" spans="1:6" x14ac:dyDescent="0.2">
      <c r="A354" s="117"/>
      <c r="B354" s="10">
        <v>347</v>
      </c>
      <c r="C354" s="11">
        <f t="shared" si="22"/>
        <v>8742.9255694977564</v>
      </c>
      <c r="D354" s="11">
        <f t="shared" si="20"/>
        <v>607.75709107499222</v>
      </c>
      <c r="E354" s="11">
        <f t="shared" si="21"/>
        <v>36.428856539573985</v>
      </c>
      <c r="F354" s="12">
        <f t="shared" si="23"/>
        <v>644.1859476145662</v>
      </c>
    </row>
    <row r="355" spans="1:6" x14ac:dyDescent="0.2">
      <c r="A355" s="118"/>
      <c r="B355" s="13">
        <v>348</v>
      </c>
      <c r="C355" s="14">
        <f t="shared" si="22"/>
        <v>8135.1684784227646</v>
      </c>
      <c r="D355" s="14">
        <f t="shared" si="20"/>
        <v>610.28941228780457</v>
      </c>
      <c r="E355" s="14">
        <f t="shared" si="21"/>
        <v>33.896535326761516</v>
      </c>
      <c r="F355" s="15">
        <f t="shared" si="23"/>
        <v>644.18594761456609</v>
      </c>
    </row>
    <row r="356" spans="1:6" ht="12.75" customHeight="1" x14ac:dyDescent="0.2">
      <c r="A356" s="116" t="s">
        <v>105</v>
      </c>
      <c r="B356" s="10">
        <v>349</v>
      </c>
      <c r="C356" s="11">
        <f t="shared" si="22"/>
        <v>7524.8790661349603</v>
      </c>
      <c r="D356" s="11">
        <f t="shared" si="20"/>
        <v>612.83228483900382</v>
      </c>
      <c r="E356" s="11">
        <f t="shared" si="21"/>
        <v>31.353662775562334</v>
      </c>
      <c r="F356" s="9">
        <f t="shared" si="23"/>
        <v>644.1859476145662</v>
      </c>
    </row>
    <row r="357" spans="1:6" x14ac:dyDescent="0.2">
      <c r="A357" s="117"/>
      <c r="B357" s="10">
        <v>350</v>
      </c>
      <c r="C357" s="11">
        <f t="shared" si="22"/>
        <v>6912.0467812959569</v>
      </c>
      <c r="D357" s="11">
        <f t="shared" si="20"/>
        <v>615.38575269249975</v>
      </c>
      <c r="E357" s="11">
        <f t="shared" si="21"/>
        <v>28.800194922066485</v>
      </c>
      <c r="F357" s="12">
        <f t="shared" si="23"/>
        <v>644.1859476145662</v>
      </c>
    </row>
    <row r="358" spans="1:6" x14ac:dyDescent="0.2">
      <c r="A358" s="117"/>
      <c r="B358" s="10">
        <v>351</v>
      </c>
      <c r="C358" s="11">
        <f t="shared" si="22"/>
        <v>6296.6610286034575</v>
      </c>
      <c r="D358" s="11">
        <f t="shared" si="20"/>
        <v>617.94985999538517</v>
      </c>
      <c r="E358" s="11">
        <f t="shared" si="21"/>
        <v>26.236087619181074</v>
      </c>
      <c r="F358" s="12">
        <f t="shared" si="23"/>
        <v>644.1859476145662</v>
      </c>
    </row>
    <row r="359" spans="1:6" x14ac:dyDescent="0.2">
      <c r="A359" s="117"/>
      <c r="B359" s="10">
        <v>352</v>
      </c>
      <c r="C359" s="11">
        <f t="shared" si="22"/>
        <v>5678.7111686080725</v>
      </c>
      <c r="D359" s="11">
        <f t="shared" si="20"/>
        <v>620.52465107869921</v>
      </c>
      <c r="E359" s="11">
        <f t="shared" si="21"/>
        <v>23.661296535866967</v>
      </c>
      <c r="F359" s="12">
        <f t="shared" si="23"/>
        <v>644.1859476145662</v>
      </c>
    </row>
    <row r="360" spans="1:6" x14ac:dyDescent="0.2">
      <c r="A360" s="117"/>
      <c r="B360" s="10">
        <v>353</v>
      </c>
      <c r="C360" s="11">
        <f t="shared" si="22"/>
        <v>5058.1865175293733</v>
      </c>
      <c r="D360" s="11">
        <f t="shared" si="20"/>
        <v>623.11017045819392</v>
      </c>
      <c r="E360" s="11">
        <f t="shared" si="21"/>
        <v>21.075777156372389</v>
      </c>
      <c r="F360" s="12">
        <f t="shared" si="23"/>
        <v>644.18594761456632</v>
      </c>
    </row>
    <row r="361" spans="1:6" x14ac:dyDescent="0.2">
      <c r="A361" s="117"/>
      <c r="B361" s="10">
        <v>354</v>
      </c>
      <c r="C361" s="11">
        <f t="shared" si="22"/>
        <v>4435.076347071179</v>
      </c>
      <c r="D361" s="11">
        <f t="shared" si="20"/>
        <v>625.70646283510291</v>
      </c>
      <c r="E361" s="11">
        <f t="shared" si="21"/>
        <v>18.479484779463245</v>
      </c>
      <c r="F361" s="12">
        <f t="shared" si="23"/>
        <v>644.1859476145662</v>
      </c>
    </row>
    <row r="362" spans="1:6" x14ac:dyDescent="0.2">
      <c r="A362" s="117"/>
      <c r="B362" s="10">
        <v>355</v>
      </c>
      <c r="C362" s="11">
        <f t="shared" si="22"/>
        <v>3809.3698842360764</v>
      </c>
      <c r="D362" s="11">
        <f t="shared" si="20"/>
        <v>628.31357309691577</v>
      </c>
      <c r="E362" s="11">
        <f t="shared" si="21"/>
        <v>15.872374517650318</v>
      </c>
      <c r="F362" s="12">
        <f t="shared" si="23"/>
        <v>644.18594761456609</v>
      </c>
    </row>
    <row r="363" spans="1:6" x14ac:dyDescent="0.2">
      <c r="A363" s="117"/>
      <c r="B363" s="10">
        <v>356</v>
      </c>
      <c r="C363" s="11">
        <f t="shared" si="22"/>
        <v>3181.0563111391607</v>
      </c>
      <c r="D363" s="11">
        <f t="shared" si="20"/>
        <v>630.9315463181531</v>
      </c>
      <c r="E363" s="11">
        <f t="shared" si="21"/>
        <v>13.254401296413169</v>
      </c>
      <c r="F363" s="12">
        <f t="shared" si="23"/>
        <v>644.18594761456632</v>
      </c>
    </row>
    <row r="364" spans="1:6" x14ac:dyDescent="0.2">
      <c r="A364" s="117"/>
      <c r="B364" s="10">
        <v>357</v>
      </c>
      <c r="C364" s="11">
        <f t="shared" si="22"/>
        <v>2550.1247648210074</v>
      </c>
      <c r="D364" s="11">
        <f t="shared" si="20"/>
        <v>633.56042776114532</v>
      </c>
      <c r="E364" s="11">
        <f t="shared" si="21"/>
        <v>10.625519853420863</v>
      </c>
      <c r="F364" s="12">
        <f t="shared" si="23"/>
        <v>644.1859476145662</v>
      </c>
    </row>
    <row r="365" spans="1:6" x14ac:dyDescent="0.2">
      <c r="A365" s="117"/>
      <c r="B365" s="10">
        <v>358</v>
      </c>
      <c r="C365" s="11">
        <f t="shared" si="22"/>
        <v>1916.5643370598621</v>
      </c>
      <c r="D365" s="11">
        <f t="shared" si="20"/>
        <v>636.20026287681662</v>
      </c>
      <c r="E365" s="11">
        <f t="shared" si="21"/>
        <v>7.9856847377494251</v>
      </c>
      <c r="F365" s="12">
        <f t="shared" si="23"/>
        <v>644.18594761456609</v>
      </c>
    </row>
    <row r="366" spans="1:6" x14ac:dyDescent="0.2">
      <c r="A366" s="117"/>
      <c r="B366" s="10">
        <v>359</v>
      </c>
      <c r="C366" s="11">
        <f t="shared" si="22"/>
        <v>1280.3640741830454</v>
      </c>
      <c r="D366" s="11">
        <f t="shared" si="20"/>
        <v>638.85109730546969</v>
      </c>
      <c r="E366" s="11">
        <f t="shared" si="21"/>
        <v>5.3348503090960229</v>
      </c>
      <c r="F366" s="12">
        <f t="shared" si="23"/>
        <v>644.18594761456575</v>
      </c>
    </row>
    <row r="367" spans="1:6" x14ac:dyDescent="0.2">
      <c r="A367" s="118"/>
      <c r="B367" s="13">
        <v>360</v>
      </c>
      <c r="C367" s="14">
        <f t="shared" si="22"/>
        <v>641.51297687757574</v>
      </c>
      <c r="D367" s="14">
        <f t="shared" si="20"/>
        <v>641.51297687757585</v>
      </c>
      <c r="E367" s="14">
        <f t="shared" si="21"/>
        <v>2.6729707369898987</v>
      </c>
      <c r="F367" s="15">
        <f t="shared" si="23"/>
        <v>644.18594761456575</v>
      </c>
    </row>
    <row r="368" spans="1:6" x14ac:dyDescent="0.2">
      <c r="C368" s="18"/>
    </row>
  </sheetData>
  <mergeCells count="30">
    <mergeCell ref="A344:A355"/>
    <mergeCell ref="A356:A367"/>
    <mergeCell ref="A296:A307"/>
    <mergeCell ref="A308:A319"/>
    <mergeCell ref="A320:A331"/>
    <mergeCell ref="A332:A343"/>
    <mergeCell ref="A248:A259"/>
    <mergeCell ref="A260:A271"/>
    <mergeCell ref="A272:A283"/>
    <mergeCell ref="A284:A295"/>
    <mergeCell ref="A200:A211"/>
    <mergeCell ref="A212:A223"/>
    <mergeCell ref="A224:A235"/>
    <mergeCell ref="A236:A247"/>
    <mergeCell ref="A152:A163"/>
    <mergeCell ref="A164:A175"/>
    <mergeCell ref="A176:A187"/>
    <mergeCell ref="A188:A199"/>
    <mergeCell ref="A104:A115"/>
    <mergeCell ref="A116:A127"/>
    <mergeCell ref="A128:A139"/>
    <mergeCell ref="A140:A151"/>
    <mergeCell ref="A56:A67"/>
    <mergeCell ref="A68:A79"/>
    <mergeCell ref="A80:A91"/>
    <mergeCell ref="A92:A103"/>
    <mergeCell ref="A8:A19"/>
    <mergeCell ref="A20:A31"/>
    <mergeCell ref="A32:A43"/>
    <mergeCell ref="A44:A55"/>
  </mergeCells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368"/>
  <sheetViews>
    <sheetView showGridLines="0" topLeftCell="A31" workbookViewId="0">
      <selection activeCell="F7" sqref="F7"/>
    </sheetView>
  </sheetViews>
  <sheetFormatPr defaultColWidth="29.7109375" defaultRowHeight="12.75" x14ac:dyDescent="0.2"/>
  <cols>
    <col min="1" max="1" width="3.28515625" style="16" bestFit="1" customWidth="1"/>
    <col min="2" max="2" width="9" style="3" bestFit="1" customWidth="1"/>
    <col min="3" max="3" width="11.140625" style="3" bestFit="1" customWidth="1"/>
    <col min="4" max="4" width="18.5703125" style="3" bestFit="1" customWidth="1"/>
    <col min="5" max="5" width="17" style="3" bestFit="1" customWidth="1"/>
    <col min="6" max="6" width="16.42578125" style="3" bestFit="1" customWidth="1"/>
    <col min="7" max="16384" width="29.7109375" style="17"/>
  </cols>
  <sheetData>
    <row r="1" spans="1:10" x14ac:dyDescent="0.2">
      <c r="B1" s="1" t="s">
        <v>68</v>
      </c>
      <c r="C1" s="2" t="e">
        <f>'Analysis (3)'!#REF!</f>
        <v>#REF!</v>
      </c>
      <c r="G1" s="16"/>
      <c r="H1" s="3"/>
      <c r="I1" s="3"/>
      <c r="J1" s="3"/>
    </row>
    <row r="2" spans="1:10" x14ac:dyDescent="0.2">
      <c r="B2" s="1" t="s">
        <v>70</v>
      </c>
      <c r="C2" s="4" t="e">
        <f>'Analysis (3)'!#REF!</f>
        <v>#REF!</v>
      </c>
      <c r="G2" s="16"/>
      <c r="H2" s="3"/>
      <c r="I2" s="3"/>
      <c r="J2" s="3"/>
    </row>
    <row r="3" spans="1:10" x14ac:dyDescent="0.2">
      <c r="B3" s="1" t="s">
        <v>69</v>
      </c>
      <c r="C3" s="19" t="e">
        <f>'Analysis (3)'!#REF!</f>
        <v>#REF!</v>
      </c>
      <c r="G3" s="16"/>
      <c r="H3" s="3"/>
      <c r="I3" s="3"/>
      <c r="J3" s="3"/>
    </row>
    <row r="4" spans="1:10" x14ac:dyDescent="0.2">
      <c r="G4" s="16"/>
      <c r="H4" s="3"/>
      <c r="I4" s="3"/>
      <c r="J4" s="3"/>
    </row>
    <row r="5" spans="1:10" x14ac:dyDescent="0.2">
      <c r="G5" s="16"/>
      <c r="H5" s="3"/>
      <c r="I5" s="3"/>
      <c r="J5" s="3"/>
    </row>
    <row r="6" spans="1:10" x14ac:dyDescent="0.2">
      <c r="G6" s="16"/>
      <c r="H6" s="3"/>
      <c r="I6" s="3"/>
      <c r="J6" s="3"/>
    </row>
    <row r="7" spans="1:10" s="3" customFormat="1" x14ac:dyDescent="0.2">
      <c r="A7" s="5"/>
      <c r="B7" s="6" t="s">
        <v>71</v>
      </c>
      <c r="C7" s="6" t="s">
        <v>72</v>
      </c>
      <c r="D7" s="6" t="s">
        <v>73</v>
      </c>
      <c r="E7" s="6" t="s">
        <v>74</v>
      </c>
      <c r="F7" s="6" t="s">
        <v>75</v>
      </c>
    </row>
    <row r="8" spans="1:10" ht="12.75" customHeight="1" x14ac:dyDescent="0.2">
      <c r="A8" s="116" t="s">
        <v>76</v>
      </c>
      <c r="B8" s="7">
        <v>1</v>
      </c>
      <c r="C8" s="8" t="e">
        <f>C1</f>
        <v>#REF!</v>
      </c>
      <c r="D8" s="8" t="e">
        <f t="shared" ref="D8:D71" si="0">PPMT($C$2/12,1,($C$3*12)+1-B8,C8,0)*-1</f>
        <v>#REF!</v>
      </c>
      <c r="E8" s="8" t="e">
        <f t="shared" ref="E8:E71" si="1">IPMT($C$2/12,1,($C$3*12)+1-B8,C8,0)*-1</f>
        <v>#REF!</v>
      </c>
      <c r="F8" s="9" t="e">
        <f>SUM(E8+D8)</f>
        <v>#REF!</v>
      </c>
    </row>
    <row r="9" spans="1:10" x14ac:dyDescent="0.2">
      <c r="A9" s="117"/>
      <c r="B9" s="10">
        <v>2</v>
      </c>
      <c r="C9" s="11" t="e">
        <f t="shared" ref="C9:C72" si="2">C8-D8</f>
        <v>#REF!</v>
      </c>
      <c r="D9" s="11" t="e">
        <f t="shared" si="0"/>
        <v>#REF!</v>
      </c>
      <c r="E9" s="11" t="e">
        <f t="shared" si="1"/>
        <v>#REF!</v>
      </c>
      <c r="F9" s="12" t="e">
        <f t="shared" ref="F9:F72" si="3">SUM(D9:E9)</f>
        <v>#REF!</v>
      </c>
    </row>
    <row r="10" spans="1:10" x14ac:dyDescent="0.2">
      <c r="A10" s="117"/>
      <c r="B10" s="10">
        <v>3</v>
      </c>
      <c r="C10" s="11" t="e">
        <f t="shared" si="2"/>
        <v>#REF!</v>
      </c>
      <c r="D10" s="11" t="e">
        <f t="shared" si="0"/>
        <v>#REF!</v>
      </c>
      <c r="E10" s="11" t="e">
        <f t="shared" si="1"/>
        <v>#REF!</v>
      </c>
      <c r="F10" s="12" t="e">
        <f t="shared" si="3"/>
        <v>#REF!</v>
      </c>
    </row>
    <row r="11" spans="1:10" x14ac:dyDescent="0.2">
      <c r="A11" s="117"/>
      <c r="B11" s="10">
        <v>4</v>
      </c>
      <c r="C11" s="11" t="e">
        <f t="shared" si="2"/>
        <v>#REF!</v>
      </c>
      <c r="D11" s="11" t="e">
        <f t="shared" si="0"/>
        <v>#REF!</v>
      </c>
      <c r="E11" s="11" t="e">
        <f t="shared" si="1"/>
        <v>#REF!</v>
      </c>
      <c r="F11" s="12" t="e">
        <f t="shared" si="3"/>
        <v>#REF!</v>
      </c>
    </row>
    <row r="12" spans="1:10" x14ac:dyDescent="0.2">
      <c r="A12" s="117"/>
      <c r="B12" s="10">
        <v>5</v>
      </c>
      <c r="C12" s="11" t="e">
        <f t="shared" si="2"/>
        <v>#REF!</v>
      </c>
      <c r="D12" s="11" t="e">
        <f t="shared" si="0"/>
        <v>#REF!</v>
      </c>
      <c r="E12" s="11" t="e">
        <f t="shared" si="1"/>
        <v>#REF!</v>
      </c>
      <c r="F12" s="12" t="e">
        <f t="shared" si="3"/>
        <v>#REF!</v>
      </c>
    </row>
    <row r="13" spans="1:10" x14ac:dyDescent="0.2">
      <c r="A13" s="117"/>
      <c r="B13" s="10">
        <v>6</v>
      </c>
      <c r="C13" s="11" t="e">
        <f t="shared" si="2"/>
        <v>#REF!</v>
      </c>
      <c r="D13" s="11" t="e">
        <f t="shared" si="0"/>
        <v>#REF!</v>
      </c>
      <c r="E13" s="11" t="e">
        <f t="shared" si="1"/>
        <v>#REF!</v>
      </c>
      <c r="F13" s="12" t="e">
        <f t="shared" si="3"/>
        <v>#REF!</v>
      </c>
    </row>
    <row r="14" spans="1:10" x14ac:dyDescent="0.2">
      <c r="A14" s="117"/>
      <c r="B14" s="10">
        <v>7</v>
      </c>
      <c r="C14" s="11" t="e">
        <f t="shared" si="2"/>
        <v>#REF!</v>
      </c>
      <c r="D14" s="11" t="e">
        <f t="shared" si="0"/>
        <v>#REF!</v>
      </c>
      <c r="E14" s="11" t="e">
        <f t="shared" si="1"/>
        <v>#REF!</v>
      </c>
      <c r="F14" s="12" t="e">
        <f t="shared" si="3"/>
        <v>#REF!</v>
      </c>
    </row>
    <row r="15" spans="1:10" x14ac:dyDescent="0.2">
      <c r="A15" s="117"/>
      <c r="B15" s="10">
        <v>8</v>
      </c>
      <c r="C15" s="11" t="e">
        <f t="shared" si="2"/>
        <v>#REF!</v>
      </c>
      <c r="D15" s="11" t="e">
        <f t="shared" si="0"/>
        <v>#REF!</v>
      </c>
      <c r="E15" s="11" t="e">
        <f t="shared" si="1"/>
        <v>#REF!</v>
      </c>
      <c r="F15" s="12" t="e">
        <f t="shared" si="3"/>
        <v>#REF!</v>
      </c>
    </row>
    <row r="16" spans="1:10" x14ac:dyDescent="0.2">
      <c r="A16" s="117"/>
      <c r="B16" s="10">
        <v>9</v>
      </c>
      <c r="C16" s="11" t="e">
        <f t="shared" si="2"/>
        <v>#REF!</v>
      </c>
      <c r="D16" s="11" t="e">
        <f t="shared" si="0"/>
        <v>#REF!</v>
      </c>
      <c r="E16" s="11" t="e">
        <f t="shared" si="1"/>
        <v>#REF!</v>
      </c>
      <c r="F16" s="12" t="e">
        <f t="shared" si="3"/>
        <v>#REF!</v>
      </c>
    </row>
    <row r="17" spans="1:7" x14ac:dyDescent="0.2">
      <c r="A17" s="117"/>
      <c r="B17" s="10">
        <v>10</v>
      </c>
      <c r="C17" s="11" t="e">
        <f t="shared" si="2"/>
        <v>#REF!</v>
      </c>
      <c r="D17" s="11" t="e">
        <f t="shared" si="0"/>
        <v>#REF!</v>
      </c>
      <c r="E17" s="11" t="e">
        <f t="shared" si="1"/>
        <v>#REF!</v>
      </c>
      <c r="F17" s="12" t="e">
        <f t="shared" si="3"/>
        <v>#REF!</v>
      </c>
    </row>
    <row r="18" spans="1:7" x14ac:dyDescent="0.2">
      <c r="A18" s="117"/>
      <c r="B18" s="10">
        <v>11</v>
      </c>
      <c r="C18" s="11" t="e">
        <f t="shared" si="2"/>
        <v>#REF!</v>
      </c>
      <c r="D18" s="11" t="e">
        <f t="shared" si="0"/>
        <v>#REF!</v>
      </c>
      <c r="E18" s="11" t="e">
        <f t="shared" si="1"/>
        <v>#REF!</v>
      </c>
      <c r="F18" s="12" t="e">
        <f t="shared" si="3"/>
        <v>#REF!</v>
      </c>
    </row>
    <row r="19" spans="1:7" x14ac:dyDescent="0.2">
      <c r="A19" s="118"/>
      <c r="B19" s="13">
        <v>12</v>
      </c>
      <c r="C19" s="14" t="e">
        <f t="shared" si="2"/>
        <v>#REF!</v>
      </c>
      <c r="D19" s="14" t="e">
        <f t="shared" si="0"/>
        <v>#REF!</v>
      </c>
      <c r="E19" s="14" t="e">
        <f t="shared" si="1"/>
        <v>#REF!</v>
      </c>
      <c r="F19" s="15" t="e">
        <f t="shared" si="3"/>
        <v>#REF!</v>
      </c>
      <c r="G19" s="20" t="e">
        <f>SUM(E8:E19)</f>
        <v>#REF!</v>
      </c>
    </row>
    <row r="20" spans="1:7" ht="12.75" customHeight="1" x14ac:dyDescent="0.2">
      <c r="A20" s="116" t="s">
        <v>77</v>
      </c>
      <c r="B20" s="7">
        <v>13</v>
      </c>
      <c r="C20" s="8" t="e">
        <f t="shared" si="2"/>
        <v>#REF!</v>
      </c>
      <c r="D20" s="8" t="e">
        <f t="shared" si="0"/>
        <v>#REF!</v>
      </c>
      <c r="E20" s="8" t="e">
        <f t="shared" si="1"/>
        <v>#REF!</v>
      </c>
      <c r="F20" s="9" t="e">
        <f t="shared" si="3"/>
        <v>#REF!</v>
      </c>
    </row>
    <row r="21" spans="1:7" x14ac:dyDescent="0.2">
      <c r="A21" s="117"/>
      <c r="B21" s="10">
        <v>14</v>
      </c>
      <c r="C21" s="11" t="e">
        <f t="shared" si="2"/>
        <v>#REF!</v>
      </c>
      <c r="D21" s="11" t="e">
        <f t="shared" si="0"/>
        <v>#REF!</v>
      </c>
      <c r="E21" s="11" t="e">
        <f t="shared" si="1"/>
        <v>#REF!</v>
      </c>
      <c r="F21" s="12" t="e">
        <f t="shared" si="3"/>
        <v>#REF!</v>
      </c>
    </row>
    <row r="22" spans="1:7" x14ac:dyDescent="0.2">
      <c r="A22" s="117"/>
      <c r="B22" s="10">
        <v>15</v>
      </c>
      <c r="C22" s="11" t="e">
        <f t="shared" si="2"/>
        <v>#REF!</v>
      </c>
      <c r="D22" s="11" t="e">
        <f t="shared" si="0"/>
        <v>#REF!</v>
      </c>
      <c r="E22" s="11" t="e">
        <f t="shared" si="1"/>
        <v>#REF!</v>
      </c>
      <c r="F22" s="12" t="e">
        <f t="shared" si="3"/>
        <v>#REF!</v>
      </c>
    </row>
    <row r="23" spans="1:7" x14ac:dyDescent="0.2">
      <c r="A23" s="117"/>
      <c r="B23" s="10">
        <v>16</v>
      </c>
      <c r="C23" s="11" t="e">
        <f t="shared" si="2"/>
        <v>#REF!</v>
      </c>
      <c r="D23" s="11" t="e">
        <f t="shared" si="0"/>
        <v>#REF!</v>
      </c>
      <c r="E23" s="11" t="e">
        <f t="shared" si="1"/>
        <v>#REF!</v>
      </c>
      <c r="F23" s="12" t="e">
        <f t="shared" si="3"/>
        <v>#REF!</v>
      </c>
    </row>
    <row r="24" spans="1:7" x14ac:dyDescent="0.2">
      <c r="A24" s="117"/>
      <c r="B24" s="10">
        <v>17</v>
      </c>
      <c r="C24" s="11" t="e">
        <f t="shared" si="2"/>
        <v>#REF!</v>
      </c>
      <c r="D24" s="11" t="e">
        <f t="shared" si="0"/>
        <v>#REF!</v>
      </c>
      <c r="E24" s="11" t="e">
        <f t="shared" si="1"/>
        <v>#REF!</v>
      </c>
      <c r="F24" s="12" t="e">
        <f t="shared" si="3"/>
        <v>#REF!</v>
      </c>
    </row>
    <row r="25" spans="1:7" x14ac:dyDescent="0.2">
      <c r="A25" s="117"/>
      <c r="B25" s="10">
        <v>18</v>
      </c>
      <c r="C25" s="11" t="e">
        <f t="shared" si="2"/>
        <v>#REF!</v>
      </c>
      <c r="D25" s="11" t="e">
        <f t="shared" si="0"/>
        <v>#REF!</v>
      </c>
      <c r="E25" s="11" t="e">
        <f t="shared" si="1"/>
        <v>#REF!</v>
      </c>
      <c r="F25" s="12" t="e">
        <f t="shared" si="3"/>
        <v>#REF!</v>
      </c>
    </row>
    <row r="26" spans="1:7" x14ac:dyDescent="0.2">
      <c r="A26" s="117"/>
      <c r="B26" s="10">
        <v>19</v>
      </c>
      <c r="C26" s="11" t="e">
        <f t="shared" si="2"/>
        <v>#REF!</v>
      </c>
      <c r="D26" s="11" t="e">
        <f t="shared" si="0"/>
        <v>#REF!</v>
      </c>
      <c r="E26" s="11" t="e">
        <f t="shared" si="1"/>
        <v>#REF!</v>
      </c>
      <c r="F26" s="12" t="e">
        <f t="shared" si="3"/>
        <v>#REF!</v>
      </c>
    </row>
    <row r="27" spans="1:7" x14ac:dyDescent="0.2">
      <c r="A27" s="117"/>
      <c r="B27" s="10">
        <v>20</v>
      </c>
      <c r="C27" s="11" t="e">
        <f t="shared" si="2"/>
        <v>#REF!</v>
      </c>
      <c r="D27" s="11" t="e">
        <f t="shared" si="0"/>
        <v>#REF!</v>
      </c>
      <c r="E27" s="11" t="e">
        <f t="shared" si="1"/>
        <v>#REF!</v>
      </c>
      <c r="F27" s="12" t="e">
        <f t="shared" si="3"/>
        <v>#REF!</v>
      </c>
    </row>
    <row r="28" spans="1:7" x14ac:dyDescent="0.2">
      <c r="A28" s="117"/>
      <c r="B28" s="10">
        <v>21</v>
      </c>
      <c r="C28" s="11" t="e">
        <f t="shared" si="2"/>
        <v>#REF!</v>
      </c>
      <c r="D28" s="11" t="e">
        <f t="shared" si="0"/>
        <v>#REF!</v>
      </c>
      <c r="E28" s="11" t="e">
        <f t="shared" si="1"/>
        <v>#REF!</v>
      </c>
      <c r="F28" s="12" t="e">
        <f t="shared" si="3"/>
        <v>#REF!</v>
      </c>
    </row>
    <row r="29" spans="1:7" x14ac:dyDescent="0.2">
      <c r="A29" s="117"/>
      <c r="B29" s="10">
        <v>22</v>
      </c>
      <c r="C29" s="11" t="e">
        <f t="shared" si="2"/>
        <v>#REF!</v>
      </c>
      <c r="D29" s="11" t="e">
        <f t="shared" si="0"/>
        <v>#REF!</v>
      </c>
      <c r="E29" s="11" t="e">
        <f t="shared" si="1"/>
        <v>#REF!</v>
      </c>
      <c r="F29" s="12" t="e">
        <f t="shared" si="3"/>
        <v>#REF!</v>
      </c>
    </row>
    <row r="30" spans="1:7" x14ac:dyDescent="0.2">
      <c r="A30" s="117"/>
      <c r="B30" s="10">
        <v>23</v>
      </c>
      <c r="C30" s="11" t="e">
        <f t="shared" si="2"/>
        <v>#REF!</v>
      </c>
      <c r="D30" s="11" t="e">
        <f t="shared" si="0"/>
        <v>#REF!</v>
      </c>
      <c r="E30" s="11" t="e">
        <f t="shared" si="1"/>
        <v>#REF!</v>
      </c>
      <c r="F30" s="12" t="e">
        <f t="shared" si="3"/>
        <v>#REF!</v>
      </c>
    </row>
    <row r="31" spans="1:7" x14ac:dyDescent="0.2">
      <c r="A31" s="118"/>
      <c r="B31" s="13">
        <v>24</v>
      </c>
      <c r="C31" s="14" t="e">
        <f t="shared" si="2"/>
        <v>#REF!</v>
      </c>
      <c r="D31" s="14" t="e">
        <f t="shared" si="0"/>
        <v>#REF!</v>
      </c>
      <c r="E31" s="14" t="e">
        <f t="shared" si="1"/>
        <v>#REF!</v>
      </c>
      <c r="F31" s="15" t="e">
        <f t="shared" si="3"/>
        <v>#REF!</v>
      </c>
    </row>
    <row r="32" spans="1:7" ht="12.75" customHeight="1" x14ac:dyDescent="0.2">
      <c r="A32" s="116" t="s">
        <v>78</v>
      </c>
      <c r="B32" s="7">
        <v>25</v>
      </c>
      <c r="C32" s="8" t="e">
        <f t="shared" si="2"/>
        <v>#REF!</v>
      </c>
      <c r="D32" s="8" t="e">
        <f t="shared" si="0"/>
        <v>#REF!</v>
      </c>
      <c r="E32" s="8" t="e">
        <f t="shared" si="1"/>
        <v>#REF!</v>
      </c>
      <c r="F32" s="9" t="e">
        <f t="shared" si="3"/>
        <v>#REF!</v>
      </c>
    </row>
    <row r="33" spans="1:6" x14ac:dyDescent="0.2">
      <c r="A33" s="117"/>
      <c r="B33" s="10">
        <v>26</v>
      </c>
      <c r="C33" s="11" t="e">
        <f t="shared" si="2"/>
        <v>#REF!</v>
      </c>
      <c r="D33" s="11" t="e">
        <f t="shared" si="0"/>
        <v>#REF!</v>
      </c>
      <c r="E33" s="11" t="e">
        <f t="shared" si="1"/>
        <v>#REF!</v>
      </c>
      <c r="F33" s="12" t="e">
        <f t="shared" si="3"/>
        <v>#REF!</v>
      </c>
    </row>
    <row r="34" spans="1:6" x14ac:dyDescent="0.2">
      <c r="A34" s="117"/>
      <c r="B34" s="10">
        <v>27</v>
      </c>
      <c r="C34" s="11" t="e">
        <f t="shared" si="2"/>
        <v>#REF!</v>
      </c>
      <c r="D34" s="11" t="e">
        <f t="shared" si="0"/>
        <v>#REF!</v>
      </c>
      <c r="E34" s="11" t="e">
        <f t="shared" si="1"/>
        <v>#REF!</v>
      </c>
      <c r="F34" s="12" t="e">
        <f t="shared" si="3"/>
        <v>#REF!</v>
      </c>
    </row>
    <row r="35" spans="1:6" x14ac:dyDescent="0.2">
      <c r="A35" s="117"/>
      <c r="B35" s="10">
        <v>28</v>
      </c>
      <c r="C35" s="11" t="e">
        <f t="shared" si="2"/>
        <v>#REF!</v>
      </c>
      <c r="D35" s="11" t="e">
        <f t="shared" si="0"/>
        <v>#REF!</v>
      </c>
      <c r="E35" s="11" t="e">
        <f t="shared" si="1"/>
        <v>#REF!</v>
      </c>
      <c r="F35" s="12" t="e">
        <f t="shared" si="3"/>
        <v>#REF!</v>
      </c>
    </row>
    <row r="36" spans="1:6" x14ac:dyDescent="0.2">
      <c r="A36" s="117"/>
      <c r="B36" s="10">
        <v>29</v>
      </c>
      <c r="C36" s="11" t="e">
        <f t="shared" si="2"/>
        <v>#REF!</v>
      </c>
      <c r="D36" s="11" t="e">
        <f t="shared" si="0"/>
        <v>#REF!</v>
      </c>
      <c r="E36" s="11" t="e">
        <f t="shared" si="1"/>
        <v>#REF!</v>
      </c>
      <c r="F36" s="12" t="e">
        <f t="shared" si="3"/>
        <v>#REF!</v>
      </c>
    </row>
    <row r="37" spans="1:6" x14ac:dyDescent="0.2">
      <c r="A37" s="117"/>
      <c r="B37" s="10">
        <v>30</v>
      </c>
      <c r="C37" s="11" t="e">
        <f t="shared" si="2"/>
        <v>#REF!</v>
      </c>
      <c r="D37" s="11" t="e">
        <f t="shared" si="0"/>
        <v>#REF!</v>
      </c>
      <c r="E37" s="11" t="e">
        <f t="shared" si="1"/>
        <v>#REF!</v>
      </c>
      <c r="F37" s="12" t="e">
        <f t="shared" si="3"/>
        <v>#REF!</v>
      </c>
    </row>
    <row r="38" spans="1:6" x14ac:dyDescent="0.2">
      <c r="A38" s="117"/>
      <c r="B38" s="10">
        <v>31</v>
      </c>
      <c r="C38" s="11" t="e">
        <f t="shared" si="2"/>
        <v>#REF!</v>
      </c>
      <c r="D38" s="11" t="e">
        <f t="shared" si="0"/>
        <v>#REF!</v>
      </c>
      <c r="E38" s="11" t="e">
        <f t="shared" si="1"/>
        <v>#REF!</v>
      </c>
      <c r="F38" s="12" t="e">
        <f t="shared" si="3"/>
        <v>#REF!</v>
      </c>
    </row>
    <row r="39" spans="1:6" x14ac:dyDescent="0.2">
      <c r="A39" s="117"/>
      <c r="B39" s="10">
        <v>32</v>
      </c>
      <c r="C39" s="11" t="e">
        <f t="shared" si="2"/>
        <v>#REF!</v>
      </c>
      <c r="D39" s="11" t="e">
        <f t="shared" si="0"/>
        <v>#REF!</v>
      </c>
      <c r="E39" s="11" t="e">
        <f t="shared" si="1"/>
        <v>#REF!</v>
      </c>
      <c r="F39" s="12" t="e">
        <f t="shared" si="3"/>
        <v>#REF!</v>
      </c>
    </row>
    <row r="40" spans="1:6" x14ac:dyDescent="0.2">
      <c r="A40" s="117"/>
      <c r="B40" s="10">
        <v>33</v>
      </c>
      <c r="C40" s="11" t="e">
        <f t="shared" si="2"/>
        <v>#REF!</v>
      </c>
      <c r="D40" s="11" t="e">
        <f t="shared" si="0"/>
        <v>#REF!</v>
      </c>
      <c r="E40" s="11" t="e">
        <f t="shared" si="1"/>
        <v>#REF!</v>
      </c>
      <c r="F40" s="12" t="e">
        <f t="shared" si="3"/>
        <v>#REF!</v>
      </c>
    </row>
    <row r="41" spans="1:6" x14ac:dyDescent="0.2">
      <c r="A41" s="117"/>
      <c r="B41" s="10">
        <v>34</v>
      </c>
      <c r="C41" s="11" t="e">
        <f t="shared" si="2"/>
        <v>#REF!</v>
      </c>
      <c r="D41" s="11" t="e">
        <f t="shared" si="0"/>
        <v>#REF!</v>
      </c>
      <c r="E41" s="11" t="e">
        <f t="shared" si="1"/>
        <v>#REF!</v>
      </c>
      <c r="F41" s="12" t="e">
        <f t="shared" si="3"/>
        <v>#REF!</v>
      </c>
    </row>
    <row r="42" spans="1:6" x14ac:dyDescent="0.2">
      <c r="A42" s="117"/>
      <c r="B42" s="10">
        <v>35</v>
      </c>
      <c r="C42" s="11" t="e">
        <f t="shared" si="2"/>
        <v>#REF!</v>
      </c>
      <c r="D42" s="11" t="e">
        <f t="shared" si="0"/>
        <v>#REF!</v>
      </c>
      <c r="E42" s="11" t="e">
        <f t="shared" si="1"/>
        <v>#REF!</v>
      </c>
      <c r="F42" s="12" t="e">
        <f t="shared" si="3"/>
        <v>#REF!</v>
      </c>
    </row>
    <row r="43" spans="1:6" x14ac:dyDescent="0.2">
      <c r="A43" s="118"/>
      <c r="B43" s="13">
        <v>36</v>
      </c>
      <c r="C43" s="14" t="e">
        <f t="shared" si="2"/>
        <v>#REF!</v>
      </c>
      <c r="D43" s="14" t="e">
        <f t="shared" si="0"/>
        <v>#REF!</v>
      </c>
      <c r="E43" s="14" t="e">
        <f t="shared" si="1"/>
        <v>#REF!</v>
      </c>
      <c r="F43" s="15" t="e">
        <f t="shared" si="3"/>
        <v>#REF!</v>
      </c>
    </row>
    <row r="44" spans="1:6" ht="12.75" customHeight="1" x14ac:dyDescent="0.2">
      <c r="A44" s="116" t="s">
        <v>79</v>
      </c>
      <c r="B44" s="7">
        <v>37</v>
      </c>
      <c r="C44" s="8" t="e">
        <f t="shared" si="2"/>
        <v>#REF!</v>
      </c>
      <c r="D44" s="8" t="e">
        <f t="shared" si="0"/>
        <v>#REF!</v>
      </c>
      <c r="E44" s="8" t="e">
        <f t="shared" si="1"/>
        <v>#REF!</v>
      </c>
      <c r="F44" s="9" t="e">
        <f t="shared" si="3"/>
        <v>#REF!</v>
      </c>
    </row>
    <row r="45" spans="1:6" x14ac:dyDescent="0.2">
      <c r="A45" s="117"/>
      <c r="B45" s="10">
        <v>38</v>
      </c>
      <c r="C45" s="11" t="e">
        <f t="shared" si="2"/>
        <v>#REF!</v>
      </c>
      <c r="D45" s="11" t="e">
        <f t="shared" si="0"/>
        <v>#REF!</v>
      </c>
      <c r="E45" s="11" t="e">
        <f t="shared" si="1"/>
        <v>#REF!</v>
      </c>
      <c r="F45" s="12" t="e">
        <f t="shared" si="3"/>
        <v>#REF!</v>
      </c>
    </row>
    <row r="46" spans="1:6" x14ac:dyDescent="0.2">
      <c r="A46" s="117"/>
      <c r="B46" s="10">
        <v>39</v>
      </c>
      <c r="C46" s="11" t="e">
        <f t="shared" si="2"/>
        <v>#REF!</v>
      </c>
      <c r="D46" s="11" t="e">
        <f t="shared" si="0"/>
        <v>#REF!</v>
      </c>
      <c r="E46" s="11" t="e">
        <f t="shared" si="1"/>
        <v>#REF!</v>
      </c>
      <c r="F46" s="12" t="e">
        <f t="shared" si="3"/>
        <v>#REF!</v>
      </c>
    </row>
    <row r="47" spans="1:6" x14ac:dyDescent="0.2">
      <c r="A47" s="117"/>
      <c r="B47" s="10">
        <v>40</v>
      </c>
      <c r="C47" s="11" t="e">
        <f t="shared" si="2"/>
        <v>#REF!</v>
      </c>
      <c r="D47" s="11" t="e">
        <f t="shared" si="0"/>
        <v>#REF!</v>
      </c>
      <c r="E47" s="11" t="e">
        <f t="shared" si="1"/>
        <v>#REF!</v>
      </c>
      <c r="F47" s="12" t="e">
        <f t="shared" si="3"/>
        <v>#REF!</v>
      </c>
    </row>
    <row r="48" spans="1:6" x14ac:dyDescent="0.2">
      <c r="A48" s="117"/>
      <c r="B48" s="10">
        <v>41</v>
      </c>
      <c r="C48" s="11" t="e">
        <f t="shared" si="2"/>
        <v>#REF!</v>
      </c>
      <c r="D48" s="11" t="e">
        <f t="shared" si="0"/>
        <v>#REF!</v>
      </c>
      <c r="E48" s="11" t="e">
        <f t="shared" si="1"/>
        <v>#REF!</v>
      </c>
      <c r="F48" s="12" t="e">
        <f t="shared" si="3"/>
        <v>#REF!</v>
      </c>
    </row>
    <row r="49" spans="1:6" x14ac:dyDescent="0.2">
      <c r="A49" s="117"/>
      <c r="B49" s="10">
        <v>42</v>
      </c>
      <c r="C49" s="11" t="e">
        <f t="shared" si="2"/>
        <v>#REF!</v>
      </c>
      <c r="D49" s="11" t="e">
        <f t="shared" si="0"/>
        <v>#REF!</v>
      </c>
      <c r="E49" s="11" t="e">
        <f t="shared" si="1"/>
        <v>#REF!</v>
      </c>
      <c r="F49" s="12" t="e">
        <f t="shared" si="3"/>
        <v>#REF!</v>
      </c>
    </row>
    <row r="50" spans="1:6" x14ac:dyDescent="0.2">
      <c r="A50" s="117"/>
      <c r="B50" s="10">
        <v>43</v>
      </c>
      <c r="C50" s="11" t="e">
        <f t="shared" si="2"/>
        <v>#REF!</v>
      </c>
      <c r="D50" s="11" t="e">
        <f t="shared" si="0"/>
        <v>#REF!</v>
      </c>
      <c r="E50" s="11" t="e">
        <f t="shared" si="1"/>
        <v>#REF!</v>
      </c>
      <c r="F50" s="12" t="e">
        <f t="shared" si="3"/>
        <v>#REF!</v>
      </c>
    </row>
    <row r="51" spans="1:6" x14ac:dyDescent="0.2">
      <c r="A51" s="117"/>
      <c r="B51" s="10">
        <v>44</v>
      </c>
      <c r="C51" s="11" t="e">
        <f t="shared" si="2"/>
        <v>#REF!</v>
      </c>
      <c r="D51" s="11" t="e">
        <f t="shared" si="0"/>
        <v>#REF!</v>
      </c>
      <c r="E51" s="11" t="e">
        <f t="shared" si="1"/>
        <v>#REF!</v>
      </c>
      <c r="F51" s="12" t="e">
        <f t="shared" si="3"/>
        <v>#REF!</v>
      </c>
    </row>
    <row r="52" spans="1:6" x14ac:dyDescent="0.2">
      <c r="A52" s="117"/>
      <c r="B52" s="10">
        <v>45</v>
      </c>
      <c r="C52" s="11" t="e">
        <f t="shared" si="2"/>
        <v>#REF!</v>
      </c>
      <c r="D52" s="11" t="e">
        <f t="shared" si="0"/>
        <v>#REF!</v>
      </c>
      <c r="E52" s="11" t="e">
        <f t="shared" si="1"/>
        <v>#REF!</v>
      </c>
      <c r="F52" s="12" t="e">
        <f t="shared" si="3"/>
        <v>#REF!</v>
      </c>
    </row>
    <row r="53" spans="1:6" x14ac:dyDescent="0.2">
      <c r="A53" s="117"/>
      <c r="B53" s="10">
        <v>46</v>
      </c>
      <c r="C53" s="11" t="e">
        <f t="shared" si="2"/>
        <v>#REF!</v>
      </c>
      <c r="D53" s="11" t="e">
        <f t="shared" si="0"/>
        <v>#REF!</v>
      </c>
      <c r="E53" s="11" t="e">
        <f t="shared" si="1"/>
        <v>#REF!</v>
      </c>
      <c r="F53" s="12" t="e">
        <f t="shared" si="3"/>
        <v>#REF!</v>
      </c>
    </row>
    <row r="54" spans="1:6" x14ac:dyDescent="0.2">
      <c r="A54" s="117"/>
      <c r="B54" s="10">
        <v>47</v>
      </c>
      <c r="C54" s="11" t="e">
        <f t="shared" si="2"/>
        <v>#REF!</v>
      </c>
      <c r="D54" s="11" t="e">
        <f t="shared" si="0"/>
        <v>#REF!</v>
      </c>
      <c r="E54" s="11" t="e">
        <f t="shared" si="1"/>
        <v>#REF!</v>
      </c>
      <c r="F54" s="12" t="e">
        <f t="shared" si="3"/>
        <v>#REF!</v>
      </c>
    </row>
    <row r="55" spans="1:6" x14ac:dyDescent="0.2">
      <c r="A55" s="118"/>
      <c r="B55" s="13">
        <v>48</v>
      </c>
      <c r="C55" s="14" t="e">
        <f t="shared" si="2"/>
        <v>#REF!</v>
      </c>
      <c r="D55" s="14" t="e">
        <f t="shared" si="0"/>
        <v>#REF!</v>
      </c>
      <c r="E55" s="14" t="e">
        <f t="shared" si="1"/>
        <v>#REF!</v>
      </c>
      <c r="F55" s="15" t="e">
        <f t="shared" si="3"/>
        <v>#REF!</v>
      </c>
    </row>
    <row r="56" spans="1:6" ht="12.75" customHeight="1" x14ac:dyDescent="0.2">
      <c r="A56" s="116" t="s">
        <v>80</v>
      </c>
      <c r="B56" s="7">
        <v>49</v>
      </c>
      <c r="C56" s="8" t="e">
        <f t="shared" si="2"/>
        <v>#REF!</v>
      </c>
      <c r="D56" s="8" t="e">
        <f t="shared" si="0"/>
        <v>#REF!</v>
      </c>
      <c r="E56" s="8" t="e">
        <f t="shared" si="1"/>
        <v>#REF!</v>
      </c>
      <c r="F56" s="9" t="e">
        <f t="shared" si="3"/>
        <v>#REF!</v>
      </c>
    </row>
    <row r="57" spans="1:6" x14ac:dyDescent="0.2">
      <c r="A57" s="117"/>
      <c r="B57" s="10">
        <v>50</v>
      </c>
      <c r="C57" s="11" t="e">
        <f t="shared" si="2"/>
        <v>#REF!</v>
      </c>
      <c r="D57" s="11" t="e">
        <f t="shared" si="0"/>
        <v>#REF!</v>
      </c>
      <c r="E57" s="11" t="e">
        <f t="shared" si="1"/>
        <v>#REF!</v>
      </c>
      <c r="F57" s="12" t="e">
        <f t="shared" si="3"/>
        <v>#REF!</v>
      </c>
    </row>
    <row r="58" spans="1:6" x14ac:dyDescent="0.2">
      <c r="A58" s="117"/>
      <c r="B58" s="10">
        <v>51</v>
      </c>
      <c r="C58" s="11" t="e">
        <f t="shared" si="2"/>
        <v>#REF!</v>
      </c>
      <c r="D58" s="11" t="e">
        <f t="shared" si="0"/>
        <v>#REF!</v>
      </c>
      <c r="E58" s="11" t="e">
        <f t="shared" si="1"/>
        <v>#REF!</v>
      </c>
      <c r="F58" s="12" t="e">
        <f t="shared" si="3"/>
        <v>#REF!</v>
      </c>
    </row>
    <row r="59" spans="1:6" x14ac:dyDescent="0.2">
      <c r="A59" s="117"/>
      <c r="B59" s="10">
        <v>52</v>
      </c>
      <c r="C59" s="11" t="e">
        <f t="shared" si="2"/>
        <v>#REF!</v>
      </c>
      <c r="D59" s="11" t="e">
        <f t="shared" si="0"/>
        <v>#REF!</v>
      </c>
      <c r="E59" s="11" t="e">
        <f t="shared" si="1"/>
        <v>#REF!</v>
      </c>
      <c r="F59" s="12" t="e">
        <f t="shared" si="3"/>
        <v>#REF!</v>
      </c>
    </row>
    <row r="60" spans="1:6" x14ac:dyDescent="0.2">
      <c r="A60" s="117"/>
      <c r="B60" s="10">
        <v>53</v>
      </c>
      <c r="C60" s="11" t="e">
        <f t="shared" si="2"/>
        <v>#REF!</v>
      </c>
      <c r="D60" s="11" t="e">
        <f t="shared" si="0"/>
        <v>#REF!</v>
      </c>
      <c r="E60" s="11" t="e">
        <f t="shared" si="1"/>
        <v>#REF!</v>
      </c>
      <c r="F60" s="12" t="e">
        <f t="shared" si="3"/>
        <v>#REF!</v>
      </c>
    </row>
    <row r="61" spans="1:6" x14ac:dyDescent="0.2">
      <c r="A61" s="117"/>
      <c r="B61" s="10">
        <v>54</v>
      </c>
      <c r="C61" s="11" t="e">
        <f t="shared" si="2"/>
        <v>#REF!</v>
      </c>
      <c r="D61" s="11" t="e">
        <f t="shared" si="0"/>
        <v>#REF!</v>
      </c>
      <c r="E61" s="11" t="e">
        <f t="shared" si="1"/>
        <v>#REF!</v>
      </c>
      <c r="F61" s="12" t="e">
        <f t="shared" si="3"/>
        <v>#REF!</v>
      </c>
    </row>
    <row r="62" spans="1:6" x14ac:dyDescent="0.2">
      <c r="A62" s="117"/>
      <c r="B62" s="10">
        <v>55</v>
      </c>
      <c r="C62" s="11" t="e">
        <f t="shared" si="2"/>
        <v>#REF!</v>
      </c>
      <c r="D62" s="11" t="e">
        <f t="shared" si="0"/>
        <v>#REF!</v>
      </c>
      <c r="E62" s="11" t="e">
        <f t="shared" si="1"/>
        <v>#REF!</v>
      </c>
      <c r="F62" s="12" t="e">
        <f t="shared" si="3"/>
        <v>#REF!</v>
      </c>
    </row>
    <row r="63" spans="1:6" x14ac:dyDescent="0.2">
      <c r="A63" s="117"/>
      <c r="B63" s="10">
        <v>56</v>
      </c>
      <c r="C63" s="11" t="e">
        <f t="shared" si="2"/>
        <v>#REF!</v>
      </c>
      <c r="D63" s="11" t="e">
        <f t="shared" si="0"/>
        <v>#REF!</v>
      </c>
      <c r="E63" s="11" t="e">
        <f t="shared" si="1"/>
        <v>#REF!</v>
      </c>
      <c r="F63" s="12" t="e">
        <f t="shared" si="3"/>
        <v>#REF!</v>
      </c>
    </row>
    <row r="64" spans="1:6" x14ac:dyDescent="0.2">
      <c r="A64" s="117"/>
      <c r="B64" s="10">
        <v>57</v>
      </c>
      <c r="C64" s="11" t="e">
        <f t="shared" si="2"/>
        <v>#REF!</v>
      </c>
      <c r="D64" s="11" t="e">
        <f t="shared" si="0"/>
        <v>#REF!</v>
      </c>
      <c r="E64" s="11" t="e">
        <f t="shared" si="1"/>
        <v>#REF!</v>
      </c>
      <c r="F64" s="12" t="e">
        <f t="shared" si="3"/>
        <v>#REF!</v>
      </c>
    </row>
    <row r="65" spans="1:7" x14ac:dyDescent="0.2">
      <c r="A65" s="117"/>
      <c r="B65" s="10">
        <v>58</v>
      </c>
      <c r="C65" s="11" t="e">
        <f t="shared" si="2"/>
        <v>#REF!</v>
      </c>
      <c r="D65" s="11" t="e">
        <f t="shared" si="0"/>
        <v>#REF!</v>
      </c>
      <c r="E65" s="11" t="e">
        <f t="shared" si="1"/>
        <v>#REF!</v>
      </c>
      <c r="F65" s="12" t="e">
        <f t="shared" si="3"/>
        <v>#REF!</v>
      </c>
    </row>
    <row r="66" spans="1:7" x14ac:dyDescent="0.2">
      <c r="A66" s="117"/>
      <c r="B66" s="10">
        <v>59</v>
      </c>
      <c r="C66" s="11" t="e">
        <f t="shared" si="2"/>
        <v>#REF!</v>
      </c>
      <c r="D66" s="11" t="e">
        <f t="shared" si="0"/>
        <v>#REF!</v>
      </c>
      <c r="E66" s="11" t="e">
        <f t="shared" si="1"/>
        <v>#REF!</v>
      </c>
      <c r="F66" s="12" t="e">
        <f t="shared" si="3"/>
        <v>#REF!</v>
      </c>
    </row>
    <row r="67" spans="1:7" x14ac:dyDescent="0.2">
      <c r="A67" s="118"/>
      <c r="B67" s="13">
        <v>60</v>
      </c>
      <c r="C67" s="14" t="e">
        <f t="shared" si="2"/>
        <v>#REF!</v>
      </c>
      <c r="D67" s="14" t="e">
        <f t="shared" si="0"/>
        <v>#REF!</v>
      </c>
      <c r="E67" s="14" t="e">
        <f t="shared" si="1"/>
        <v>#REF!</v>
      </c>
      <c r="F67" s="15" t="e">
        <f t="shared" si="3"/>
        <v>#REF!</v>
      </c>
      <c r="G67" s="20" t="e">
        <f>SUM(E8:E67)</f>
        <v>#REF!</v>
      </c>
    </row>
    <row r="68" spans="1:7" ht="12.75" customHeight="1" x14ac:dyDescent="0.2">
      <c r="A68" s="116" t="s">
        <v>81</v>
      </c>
      <c r="B68" s="7">
        <v>61</v>
      </c>
      <c r="C68" s="8" t="e">
        <f t="shared" si="2"/>
        <v>#REF!</v>
      </c>
      <c r="D68" s="8" t="e">
        <f t="shared" si="0"/>
        <v>#REF!</v>
      </c>
      <c r="E68" s="8" t="e">
        <f t="shared" si="1"/>
        <v>#REF!</v>
      </c>
      <c r="F68" s="9" t="e">
        <f t="shared" si="3"/>
        <v>#REF!</v>
      </c>
    </row>
    <row r="69" spans="1:7" x14ac:dyDescent="0.2">
      <c r="A69" s="117"/>
      <c r="B69" s="10">
        <v>62</v>
      </c>
      <c r="C69" s="11" t="e">
        <f t="shared" si="2"/>
        <v>#REF!</v>
      </c>
      <c r="D69" s="11" t="e">
        <f t="shared" si="0"/>
        <v>#REF!</v>
      </c>
      <c r="E69" s="11" t="e">
        <f t="shared" si="1"/>
        <v>#REF!</v>
      </c>
      <c r="F69" s="12" t="e">
        <f t="shared" si="3"/>
        <v>#REF!</v>
      </c>
    </row>
    <row r="70" spans="1:7" x14ac:dyDescent="0.2">
      <c r="A70" s="117"/>
      <c r="B70" s="10">
        <v>63</v>
      </c>
      <c r="C70" s="11" t="e">
        <f t="shared" si="2"/>
        <v>#REF!</v>
      </c>
      <c r="D70" s="11" t="e">
        <f t="shared" si="0"/>
        <v>#REF!</v>
      </c>
      <c r="E70" s="11" t="e">
        <f t="shared" si="1"/>
        <v>#REF!</v>
      </c>
      <c r="F70" s="12" t="e">
        <f t="shared" si="3"/>
        <v>#REF!</v>
      </c>
    </row>
    <row r="71" spans="1:7" x14ac:dyDescent="0.2">
      <c r="A71" s="117"/>
      <c r="B71" s="10">
        <v>64</v>
      </c>
      <c r="C71" s="11" t="e">
        <f t="shared" si="2"/>
        <v>#REF!</v>
      </c>
      <c r="D71" s="11" t="e">
        <f t="shared" si="0"/>
        <v>#REF!</v>
      </c>
      <c r="E71" s="11" t="e">
        <f t="shared" si="1"/>
        <v>#REF!</v>
      </c>
      <c r="F71" s="12" t="e">
        <f t="shared" si="3"/>
        <v>#REF!</v>
      </c>
    </row>
    <row r="72" spans="1:7" x14ac:dyDescent="0.2">
      <c r="A72" s="117"/>
      <c r="B72" s="10">
        <v>65</v>
      </c>
      <c r="C72" s="11" t="e">
        <f t="shared" si="2"/>
        <v>#REF!</v>
      </c>
      <c r="D72" s="11" t="e">
        <f t="shared" ref="D72:D135" si="4">PPMT($C$2/12,1,($C$3*12)+1-B72,C72,0)*-1</f>
        <v>#REF!</v>
      </c>
      <c r="E72" s="11" t="e">
        <f t="shared" ref="E72:E135" si="5">IPMT($C$2/12,1,($C$3*12)+1-B72,C72,0)*-1</f>
        <v>#REF!</v>
      </c>
      <c r="F72" s="12" t="e">
        <f t="shared" si="3"/>
        <v>#REF!</v>
      </c>
    </row>
    <row r="73" spans="1:7" x14ac:dyDescent="0.2">
      <c r="A73" s="117"/>
      <c r="B73" s="10">
        <v>66</v>
      </c>
      <c r="C73" s="11" t="e">
        <f t="shared" ref="C73:C136" si="6">C72-D72</f>
        <v>#REF!</v>
      </c>
      <c r="D73" s="11" t="e">
        <f t="shared" si="4"/>
        <v>#REF!</v>
      </c>
      <c r="E73" s="11" t="e">
        <f t="shared" si="5"/>
        <v>#REF!</v>
      </c>
      <c r="F73" s="12" t="e">
        <f t="shared" ref="F73:F136" si="7">SUM(D73:E73)</f>
        <v>#REF!</v>
      </c>
    </row>
    <row r="74" spans="1:7" x14ac:dyDescent="0.2">
      <c r="A74" s="117"/>
      <c r="B74" s="10">
        <v>67</v>
      </c>
      <c r="C74" s="11" t="e">
        <f t="shared" si="6"/>
        <v>#REF!</v>
      </c>
      <c r="D74" s="11" t="e">
        <f t="shared" si="4"/>
        <v>#REF!</v>
      </c>
      <c r="E74" s="11" t="e">
        <f t="shared" si="5"/>
        <v>#REF!</v>
      </c>
      <c r="F74" s="12" t="e">
        <f t="shared" si="7"/>
        <v>#REF!</v>
      </c>
    </row>
    <row r="75" spans="1:7" x14ac:dyDescent="0.2">
      <c r="A75" s="117"/>
      <c r="B75" s="10">
        <v>68</v>
      </c>
      <c r="C75" s="11" t="e">
        <f t="shared" si="6"/>
        <v>#REF!</v>
      </c>
      <c r="D75" s="11" t="e">
        <f t="shared" si="4"/>
        <v>#REF!</v>
      </c>
      <c r="E75" s="11" t="e">
        <f t="shared" si="5"/>
        <v>#REF!</v>
      </c>
      <c r="F75" s="12" t="e">
        <f t="shared" si="7"/>
        <v>#REF!</v>
      </c>
    </row>
    <row r="76" spans="1:7" x14ac:dyDescent="0.2">
      <c r="A76" s="117"/>
      <c r="B76" s="10">
        <v>69</v>
      </c>
      <c r="C76" s="11" t="e">
        <f t="shared" si="6"/>
        <v>#REF!</v>
      </c>
      <c r="D76" s="11" t="e">
        <f t="shared" si="4"/>
        <v>#REF!</v>
      </c>
      <c r="E76" s="11" t="e">
        <f t="shared" si="5"/>
        <v>#REF!</v>
      </c>
      <c r="F76" s="12" t="e">
        <f t="shared" si="7"/>
        <v>#REF!</v>
      </c>
    </row>
    <row r="77" spans="1:7" x14ac:dyDescent="0.2">
      <c r="A77" s="117"/>
      <c r="B77" s="10">
        <v>70</v>
      </c>
      <c r="C77" s="11" t="e">
        <f t="shared" si="6"/>
        <v>#REF!</v>
      </c>
      <c r="D77" s="11" t="e">
        <f t="shared" si="4"/>
        <v>#REF!</v>
      </c>
      <c r="E77" s="11" t="e">
        <f t="shared" si="5"/>
        <v>#REF!</v>
      </c>
      <c r="F77" s="12" t="e">
        <f t="shared" si="7"/>
        <v>#REF!</v>
      </c>
    </row>
    <row r="78" spans="1:7" x14ac:dyDescent="0.2">
      <c r="A78" s="117"/>
      <c r="B78" s="10">
        <v>71</v>
      </c>
      <c r="C78" s="11" t="e">
        <f t="shared" si="6"/>
        <v>#REF!</v>
      </c>
      <c r="D78" s="11" t="e">
        <f t="shared" si="4"/>
        <v>#REF!</v>
      </c>
      <c r="E78" s="11" t="e">
        <f t="shared" si="5"/>
        <v>#REF!</v>
      </c>
      <c r="F78" s="12" t="e">
        <f t="shared" si="7"/>
        <v>#REF!</v>
      </c>
    </row>
    <row r="79" spans="1:7" x14ac:dyDescent="0.2">
      <c r="A79" s="118"/>
      <c r="B79" s="13">
        <v>72</v>
      </c>
      <c r="C79" s="14" t="e">
        <f t="shared" si="6"/>
        <v>#REF!</v>
      </c>
      <c r="D79" s="14" t="e">
        <f t="shared" si="4"/>
        <v>#REF!</v>
      </c>
      <c r="E79" s="14" t="e">
        <f t="shared" si="5"/>
        <v>#REF!</v>
      </c>
      <c r="F79" s="15" t="e">
        <f t="shared" si="7"/>
        <v>#REF!</v>
      </c>
    </row>
    <row r="80" spans="1:7" ht="12.75" customHeight="1" x14ac:dyDescent="0.2">
      <c r="A80" s="116" t="s">
        <v>82</v>
      </c>
      <c r="B80" s="7">
        <v>73</v>
      </c>
      <c r="C80" s="8" t="e">
        <f t="shared" si="6"/>
        <v>#REF!</v>
      </c>
      <c r="D80" s="8" t="e">
        <f t="shared" si="4"/>
        <v>#REF!</v>
      </c>
      <c r="E80" s="8" t="e">
        <f t="shared" si="5"/>
        <v>#REF!</v>
      </c>
      <c r="F80" s="9" t="e">
        <f t="shared" si="7"/>
        <v>#REF!</v>
      </c>
    </row>
    <row r="81" spans="1:6" x14ac:dyDescent="0.2">
      <c r="A81" s="117"/>
      <c r="B81" s="10">
        <v>74</v>
      </c>
      <c r="C81" s="11" t="e">
        <f t="shared" si="6"/>
        <v>#REF!</v>
      </c>
      <c r="D81" s="11" t="e">
        <f t="shared" si="4"/>
        <v>#REF!</v>
      </c>
      <c r="E81" s="11" t="e">
        <f t="shared" si="5"/>
        <v>#REF!</v>
      </c>
      <c r="F81" s="12" t="e">
        <f t="shared" si="7"/>
        <v>#REF!</v>
      </c>
    </row>
    <row r="82" spans="1:6" x14ac:dyDescent="0.2">
      <c r="A82" s="117"/>
      <c r="B82" s="10">
        <v>75</v>
      </c>
      <c r="C82" s="11" t="e">
        <f t="shared" si="6"/>
        <v>#REF!</v>
      </c>
      <c r="D82" s="11" t="e">
        <f t="shared" si="4"/>
        <v>#REF!</v>
      </c>
      <c r="E82" s="11" t="e">
        <f t="shared" si="5"/>
        <v>#REF!</v>
      </c>
      <c r="F82" s="12" t="e">
        <f t="shared" si="7"/>
        <v>#REF!</v>
      </c>
    </row>
    <row r="83" spans="1:6" x14ac:dyDescent="0.2">
      <c r="A83" s="117"/>
      <c r="B83" s="10">
        <v>76</v>
      </c>
      <c r="C83" s="11" t="e">
        <f t="shared" si="6"/>
        <v>#REF!</v>
      </c>
      <c r="D83" s="11" t="e">
        <f t="shared" si="4"/>
        <v>#REF!</v>
      </c>
      <c r="E83" s="11" t="e">
        <f t="shared" si="5"/>
        <v>#REF!</v>
      </c>
      <c r="F83" s="12" t="e">
        <f t="shared" si="7"/>
        <v>#REF!</v>
      </c>
    </row>
    <row r="84" spans="1:6" x14ac:dyDescent="0.2">
      <c r="A84" s="117"/>
      <c r="B84" s="10">
        <v>77</v>
      </c>
      <c r="C84" s="11" t="e">
        <f t="shared" si="6"/>
        <v>#REF!</v>
      </c>
      <c r="D84" s="11" t="e">
        <f t="shared" si="4"/>
        <v>#REF!</v>
      </c>
      <c r="E84" s="11" t="e">
        <f t="shared" si="5"/>
        <v>#REF!</v>
      </c>
      <c r="F84" s="12" t="e">
        <f t="shared" si="7"/>
        <v>#REF!</v>
      </c>
    </row>
    <row r="85" spans="1:6" x14ac:dyDescent="0.2">
      <c r="A85" s="117"/>
      <c r="B85" s="10">
        <v>78</v>
      </c>
      <c r="C85" s="11" t="e">
        <f t="shared" si="6"/>
        <v>#REF!</v>
      </c>
      <c r="D85" s="11" t="e">
        <f t="shared" si="4"/>
        <v>#REF!</v>
      </c>
      <c r="E85" s="11" t="e">
        <f t="shared" si="5"/>
        <v>#REF!</v>
      </c>
      <c r="F85" s="12" t="e">
        <f t="shared" si="7"/>
        <v>#REF!</v>
      </c>
    </row>
    <row r="86" spans="1:6" x14ac:dyDescent="0.2">
      <c r="A86" s="117"/>
      <c r="B86" s="10">
        <v>79</v>
      </c>
      <c r="C86" s="11" t="e">
        <f t="shared" si="6"/>
        <v>#REF!</v>
      </c>
      <c r="D86" s="11" t="e">
        <f t="shared" si="4"/>
        <v>#REF!</v>
      </c>
      <c r="E86" s="11" t="e">
        <f t="shared" si="5"/>
        <v>#REF!</v>
      </c>
      <c r="F86" s="12" t="e">
        <f t="shared" si="7"/>
        <v>#REF!</v>
      </c>
    </row>
    <row r="87" spans="1:6" x14ac:dyDescent="0.2">
      <c r="A87" s="117"/>
      <c r="B87" s="10">
        <v>80</v>
      </c>
      <c r="C87" s="11" t="e">
        <f t="shared" si="6"/>
        <v>#REF!</v>
      </c>
      <c r="D87" s="11" t="e">
        <f t="shared" si="4"/>
        <v>#REF!</v>
      </c>
      <c r="E87" s="11" t="e">
        <f t="shared" si="5"/>
        <v>#REF!</v>
      </c>
      <c r="F87" s="12" t="e">
        <f t="shared" si="7"/>
        <v>#REF!</v>
      </c>
    </row>
    <row r="88" spans="1:6" x14ac:dyDescent="0.2">
      <c r="A88" s="117"/>
      <c r="B88" s="10">
        <v>81</v>
      </c>
      <c r="C88" s="11" t="e">
        <f t="shared" si="6"/>
        <v>#REF!</v>
      </c>
      <c r="D88" s="11" t="e">
        <f t="shared" si="4"/>
        <v>#REF!</v>
      </c>
      <c r="E88" s="11" t="e">
        <f t="shared" si="5"/>
        <v>#REF!</v>
      </c>
      <c r="F88" s="12" t="e">
        <f t="shared" si="7"/>
        <v>#REF!</v>
      </c>
    </row>
    <row r="89" spans="1:6" x14ac:dyDescent="0.2">
      <c r="A89" s="117"/>
      <c r="B89" s="10">
        <v>82</v>
      </c>
      <c r="C89" s="11" t="e">
        <f t="shared" si="6"/>
        <v>#REF!</v>
      </c>
      <c r="D89" s="11" t="e">
        <f t="shared" si="4"/>
        <v>#REF!</v>
      </c>
      <c r="E89" s="11" t="e">
        <f t="shared" si="5"/>
        <v>#REF!</v>
      </c>
      <c r="F89" s="12" t="e">
        <f t="shared" si="7"/>
        <v>#REF!</v>
      </c>
    </row>
    <row r="90" spans="1:6" x14ac:dyDescent="0.2">
      <c r="A90" s="117"/>
      <c r="B90" s="10">
        <v>83</v>
      </c>
      <c r="C90" s="11" t="e">
        <f t="shared" si="6"/>
        <v>#REF!</v>
      </c>
      <c r="D90" s="11" t="e">
        <f t="shared" si="4"/>
        <v>#REF!</v>
      </c>
      <c r="E90" s="11" t="e">
        <f t="shared" si="5"/>
        <v>#REF!</v>
      </c>
      <c r="F90" s="12" t="e">
        <f t="shared" si="7"/>
        <v>#REF!</v>
      </c>
    </row>
    <row r="91" spans="1:6" x14ac:dyDescent="0.2">
      <c r="A91" s="118"/>
      <c r="B91" s="13">
        <v>84</v>
      </c>
      <c r="C91" s="14" t="e">
        <f t="shared" si="6"/>
        <v>#REF!</v>
      </c>
      <c r="D91" s="14" t="e">
        <f t="shared" si="4"/>
        <v>#REF!</v>
      </c>
      <c r="E91" s="14" t="e">
        <f t="shared" si="5"/>
        <v>#REF!</v>
      </c>
      <c r="F91" s="15" t="e">
        <f t="shared" si="7"/>
        <v>#REF!</v>
      </c>
    </row>
    <row r="92" spans="1:6" ht="12.75" customHeight="1" x14ac:dyDescent="0.2">
      <c r="A92" s="116" t="s">
        <v>83</v>
      </c>
      <c r="B92" s="7">
        <v>85</v>
      </c>
      <c r="C92" s="8" t="e">
        <f t="shared" si="6"/>
        <v>#REF!</v>
      </c>
      <c r="D92" s="8" t="e">
        <f t="shared" si="4"/>
        <v>#REF!</v>
      </c>
      <c r="E92" s="8" t="e">
        <f t="shared" si="5"/>
        <v>#REF!</v>
      </c>
      <c r="F92" s="9" t="e">
        <f t="shared" si="7"/>
        <v>#REF!</v>
      </c>
    </row>
    <row r="93" spans="1:6" x14ac:dyDescent="0.2">
      <c r="A93" s="117"/>
      <c r="B93" s="10">
        <v>86</v>
      </c>
      <c r="C93" s="11" t="e">
        <f t="shared" si="6"/>
        <v>#REF!</v>
      </c>
      <c r="D93" s="11" t="e">
        <f t="shared" si="4"/>
        <v>#REF!</v>
      </c>
      <c r="E93" s="11" t="e">
        <f t="shared" si="5"/>
        <v>#REF!</v>
      </c>
      <c r="F93" s="12" t="e">
        <f t="shared" si="7"/>
        <v>#REF!</v>
      </c>
    </row>
    <row r="94" spans="1:6" x14ac:dyDescent="0.2">
      <c r="A94" s="117"/>
      <c r="B94" s="10">
        <v>87</v>
      </c>
      <c r="C94" s="11" t="e">
        <f t="shared" si="6"/>
        <v>#REF!</v>
      </c>
      <c r="D94" s="11" t="e">
        <f t="shared" si="4"/>
        <v>#REF!</v>
      </c>
      <c r="E94" s="11" t="e">
        <f t="shared" si="5"/>
        <v>#REF!</v>
      </c>
      <c r="F94" s="12" t="e">
        <f t="shared" si="7"/>
        <v>#REF!</v>
      </c>
    </row>
    <row r="95" spans="1:6" x14ac:dyDescent="0.2">
      <c r="A95" s="117"/>
      <c r="B95" s="10">
        <v>88</v>
      </c>
      <c r="C95" s="11" t="e">
        <f t="shared" si="6"/>
        <v>#REF!</v>
      </c>
      <c r="D95" s="11" t="e">
        <f t="shared" si="4"/>
        <v>#REF!</v>
      </c>
      <c r="E95" s="11" t="e">
        <f t="shared" si="5"/>
        <v>#REF!</v>
      </c>
      <c r="F95" s="12" t="e">
        <f t="shared" si="7"/>
        <v>#REF!</v>
      </c>
    </row>
    <row r="96" spans="1:6" x14ac:dyDescent="0.2">
      <c r="A96" s="117"/>
      <c r="B96" s="10">
        <v>89</v>
      </c>
      <c r="C96" s="11" t="e">
        <f t="shared" si="6"/>
        <v>#REF!</v>
      </c>
      <c r="D96" s="11" t="e">
        <f t="shared" si="4"/>
        <v>#REF!</v>
      </c>
      <c r="E96" s="11" t="e">
        <f t="shared" si="5"/>
        <v>#REF!</v>
      </c>
      <c r="F96" s="12" t="e">
        <f t="shared" si="7"/>
        <v>#REF!</v>
      </c>
    </row>
    <row r="97" spans="1:6" x14ac:dyDescent="0.2">
      <c r="A97" s="117"/>
      <c r="B97" s="10">
        <v>90</v>
      </c>
      <c r="C97" s="11" t="e">
        <f t="shared" si="6"/>
        <v>#REF!</v>
      </c>
      <c r="D97" s="11" t="e">
        <f t="shared" si="4"/>
        <v>#REF!</v>
      </c>
      <c r="E97" s="11" t="e">
        <f t="shared" si="5"/>
        <v>#REF!</v>
      </c>
      <c r="F97" s="12" t="e">
        <f t="shared" si="7"/>
        <v>#REF!</v>
      </c>
    </row>
    <row r="98" spans="1:6" x14ac:dyDescent="0.2">
      <c r="A98" s="117"/>
      <c r="B98" s="10">
        <v>91</v>
      </c>
      <c r="C98" s="11" t="e">
        <f t="shared" si="6"/>
        <v>#REF!</v>
      </c>
      <c r="D98" s="11" t="e">
        <f t="shared" si="4"/>
        <v>#REF!</v>
      </c>
      <c r="E98" s="11" t="e">
        <f t="shared" si="5"/>
        <v>#REF!</v>
      </c>
      <c r="F98" s="12" t="e">
        <f t="shared" si="7"/>
        <v>#REF!</v>
      </c>
    </row>
    <row r="99" spans="1:6" x14ac:dyDescent="0.2">
      <c r="A99" s="117"/>
      <c r="B99" s="10">
        <v>92</v>
      </c>
      <c r="C99" s="11" t="e">
        <f t="shared" si="6"/>
        <v>#REF!</v>
      </c>
      <c r="D99" s="11" t="e">
        <f t="shared" si="4"/>
        <v>#REF!</v>
      </c>
      <c r="E99" s="11" t="e">
        <f t="shared" si="5"/>
        <v>#REF!</v>
      </c>
      <c r="F99" s="12" t="e">
        <f t="shared" si="7"/>
        <v>#REF!</v>
      </c>
    </row>
    <row r="100" spans="1:6" x14ac:dyDescent="0.2">
      <c r="A100" s="117"/>
      <c r="B100" s="10">
        <v>93</v>
      </c>
      <c r="C100" s="11" t="e">
        <f t="shared" si="6"/>
        <v>#REF!</v>
      </c>
      <c r="D100" s="11" t="e">
        <f t="shared" si="4"/>
        <v>#REF!</v>
      </c>
      <c r="E100" s="11" t="e">
        <f t="shared" si="5"/>
        <v>#REF!</v>
      </c>
      <c r="F100" s="12" t="e">
        <f t="shared" si="7"/>
        <v>#REF!</v>
      </c>
    </row>
    <row r="101" spans="1:6" x14ac:dyDescent="0.2">
      <c r="A101" s="117"/>
      <c r="B101" s="10">
        <v>94</v>
      </c>
      <c r="C101" s="11" t="e">
        <f t="shared" si="6"/>
        <v>#REF!</v>
      </c>
      <c r="D101" s="11" t="e">
        <f t="shared" si="4"/>
        <v>#REF!</v>
      </c>
      <c r="E101" s="11" t="e">
        <f t="shared" si="5"/>
        <v>#REF!</v>
      </c>
      <c r="F101" s="12" t="e">
        <f t="shared" si="7"/>
        <v>#REF!</v>
      </c>
    </row>
    <row r="102" spans="1:6" x14ac:dyDescent="0.2">
      <c r="A102" s="117"/>
      <c r="B102" s="10">
        <v>95</v>
      </c>
      <c r="C102" s="11" t="e">
        <f t="shared" si="6"/>
        <v>#REF!</v>
      </c>
      <c r="D102" s="11" t="e">
        <f t="shared" si="4"/>
        <v>#REF!</v>
      </c>
      <c r="E102" s="11" t="e">
        <f t="shared" si="5"/>
        <v>#REF!</v>
      </c>
      <c r="F102" s="12" t="e">
        <f t="shared" si="7"/>
        <v>#REF!</v>
      </c>
    </row>
    <row r="103" spans="1:6" x14ac:dyDescent="0.2">
      <c r="A103" s="118"/>
      <c r="B103" s="13">
        <v>96</v>
      </c>
      <c r="C103" s="14" t="e">
        <f t="shared" si="6"/>
        <v>#REF!</v>
      </c>
      <c r="D103" s="14" t="e">
        <f t="shared" si="4"/>
        <v>#REF!</v>
      </c>
      <c r="E103" s="14" t="e">
        <f t="shared" si="5"/>
        <v>#REF!</v>
      </c>
      <c r="F103" s="15" t="e">
        <f t="shared" si="7"/>
        <v>#REF!</v>
      </c>
    </row>
    <row r="104" spans="1:6" ht="12.75" customHeight="1" x14ac:dyDescent="0.2">
      <c r="A104" s="116" t="s">
        <v>84</v>
      </c>
      <c r="B104" s="7">
        <v>97</v>
      </c>
      <c r="C104" s="8" t="e">
        <f t="shared" si="6"/>
        <v>#REF!</v>
      </c>
      <c r="D104" s="8" t="e">
        <f t="shared" si="4"/>
        <v>#REF!</v>
      </c>
      <c r="E104" s="8" t="e">
        <f t="shared" si="5"/>
        <v>#REF!</v>
      </c>
      <c r="F104" s="9" t="e">
        <f t="shared" si="7"/>
        <v>#REF!</v>
      </c>
    </row>
    <row r="105" spans="1:6" x14ac:dyDescent="0.2">
      <c r="A105" s="117"/>
      <c r="B105" s="10">
        <v>98</v>
      </c>
      <c r="C105" s="11" t="e">
        <f t="shared" si="6"/>
        <v>#REF!</v>
      </c>
      <c r="D105" s="11" t="e">
        <f t="shared" si="4"/>
        <v>#REF!</v>
      </c>
      <c r="E105" s="11" t="e">
        <f t="shared" si="5"/>
        <v>#REF!</v>
      </c>
      <c r="F105" s="12" t="e">
        <f t="shared" si="7"/>
        <v>#REF!</v>
      </c>
    </row>
    <row r="106" spans="1:6" x14ac:dyDescent="0.2">
      <c r="A106" s="117"/>
      <c r="B106" s="10">
        <v>99</v>
      </c>
      <c r="C106" s="11" t="e">
        <f t="shared" si="6"/>
        <v>#REF!</v>
      </c>
      <c r="D106" s="11" t="e">
        <f t="shared" si="4"/>
        <v>#REF!</v>
      </c>
      <c r="E106" s="11" t="e">
        <f t="shared" si="5"/>
        <v>#REF!</v>
      </c>
      <c r="F106" s="12" t="e">
        <f t="shared" si="7"/>
        <v>#REF!</v>
      </c>
    </row>
    <row r="107" spans="1:6" x14ac:dyDescent="0.2">
      <c r="A107" s="117"/>
      <c r="B107" s="10">
        <v>100</v>
      </c>
      <c r="C107" s="11" t="e">
        <f t="shared" si="6"/>
        <v>#REF!</v>
      </c>
      <c r="D107" s="11" t="e">
        <f t="shared" si="4"/>
        <v>#REF!</v>
      </c>
      <c r="E107" s="11" t="e">
        <f t="shared" si="5"/>
        <v>#REF!</v>
      </c>
      <c r="F107" s="12" t="e">
        <f t="shared" si="7"/>
        <v>#REF!</v>
      </c>
    </row>
    <row r="108" spans="1:6" x14ac:dyDescent="0.2">
      <c r="A108" s="117"/>
      <c r="B108" s="10">
        <v>101</v>
      </c>
      <c r="C108" s="11" t="e">
        <f t="shared" si="6"/>
        <v>#REF!</v>
      </c>
      <c r="D108" s="11" t="e">
        <f t="shared" si="4"/>
        <v>#REF!</v>
      </c>
      <c r="E108" s="11" t="e">
        <f t="shared" si="5"/>
        <v>#REF!</v>
      </c>
      <c r="F108" s="12" t="e">
        <f t="shared" si="7"/>
        <v>#REF!</v>
      </c>
    </row>
    <row r="109" spans="1:6" x14ac:dyDescent="0.2">
      <c r="A109" s="117"/>
      <c r="B109" s="10">
        <v>102</v>
      </c>
      <c r="C109" s="11" t="e">
        <f t="shared" si="6"/>
        <v>#REF!</v>
      </c>
      <c r="D109" s="11" t="e">
        <f t="shared" si="4"/>
        <v>#REF!</v>
      </c>
      <c r="E109" s="11" t="e">
        <f t="shared" si="5"/>
        <v>#REF!</v>
      </c>
      <c r="F109" s="12" t="e">
        <f t="shared" si="7"/>
        <v>#REF!</v>
      </c>
    </row>
    <row r="110" spans="1:6" x14ac:dyDescent="0.2">
      <c r="A110" s="117"/>
      <c r="B110" s="10">
        <v>103</v>
      </c>
      <c r="C110" s="11" t="e">
        <f t="shared" si="6"/>
        <v>#REF!</v>
      </c>
      <c r="D110" s="11" t="e">
        <f t="shared" si="4"/>
        <v>#REF!</v>
      </c>
      <c r="E110" s="11" t="e">
        <f t="shared" si="5"/>
        <v>#REF!</v>
      </c>
      <c r="F110" s="12" t="e">
        <f t="shared" si="7"/>
        <v>#REF!</v>
      </c>
    </row>
    <row r="111" spans="1:6" x14ac:dyDescent="0.2">
      <c r="A111" s="117"/>
      <c r="B111" s="10">
        <v>104</v>
      </c>
      <c r="C111" s="11" t="e">
        <f t="shared" si="6"/>
        <v>#REF!</v>
      </c>
      <c r="D111" s="11" t="e">
        <f t="shared" si="4"/>
        <v>#REF!</v>
      </c>
      <c r="E111" s="11" t="e">
        <f t="shared" si="5"/>
        <v>#REF!</v>
      </c>
      <c r="F111" s="12" t="e">
        <f t="shared" si="7"/>
        <v>#REF!</v>
      </c>
    </row>
    <row r="112" spans="1:6" x14ac:dyDescent="0.2">
      <c r="A112" s="117"/>
      <c r="B112" s="10">
        <v>105</v>
      </c>
      <c r="C112" s="11" t="e">
        <f t="shared" si="6"/>
        <v>#REF!</v>
      </c>
      <c r="D112" s="11" t="e">
        <f t="shared" si="4"/>
        <v>#REF!</v>
      </c>
      <c r="E112" s="11" t="e">
        <f t="shared" si="5"/>
        <v>#REF!</v>
      </c>
      <c r="F112" s="12" t="e">
        <f t="shared" si="7"/>
        <v>#REF!</v>
      </c>
    </row>
    <row r="113" spans="1:6" x14ac:dyDescent="0.2">
      <c r="A113" s="117"/>
      <c r="B113" s="10">
        <v>106</v>
      </c>
      <c r="C113" s="11" t="e">
        <f t="shared" si="6"/>
        <v>#REF!</v>
      </c>
      <c r="D113" s="11" t="e">
        <f t="shared" si="4"/>
        <v>#REF!</v>
      </c>
      <c r="E113" s="11" t="e">
        <f t="shared" si="5"/>
        <v>#REF!</v>
      </c>
      <c r="F113" s="12" t="e">
        <f t="shared" si="7"/>
        <v>#REF!</v>
      </c>
    </row>
    <row r="114" spans="1:6" x14ac:dyDescent="0.2">
      <c r="A114" s="117"/>
      <c r="B114" s="10">
        <v>107</v>
      </c>
      <c r="C114" s="11" t="e">
        <f t="shared" si="6"/>
        <v>#REF!</v>
      </c>
      <c r="D114" s="11" t="e">
        <f t="shared" si="4"/>
        <v>#REF!</v>
      </c>
      <c r="E114" s="11" t="e">
        <f t="shared" si="5"/>
        <v>#REF!</v>
      </c>
      <c r="F114" s="12" t="e">
        <f t="shared" si="7"/>
        <v>#REF!</v>
      </c>
    </row>
    <row r="115" spans="1:6" x14ac:dyDescent="0.2">
      <c r="A115" s="118"/>
      <c r="B115" s="13">
        <v>108</v>
      </c>
      <c r="C115" s="14" t="e">
        <f t="shared" si="6"/>
        <v>#REF!</v>
      </c>
      <c r="D115" s="14" t="e">
        <f t="shared" si="4"/>
        <v>#REF!</v>
      </c>
      <c r="E115" s="14" t="e">
        <f t="shared" si="5"/>
        <v>#REF!</v>
      </c>
      <c r="F115" s="15" t="e">
        <f t="shared" si="7"/>
        <v>#REF!</v>
      </c>
    </row>
    <row r="116" spans="1:6" ht="12.75" customHeight="1" x14ac:dyDescent="0.2">
      <c r="A116" s="116" t="s">
        <v>85</v>
      </c>
      <c r="B116" s="7">
        <v>109</v>
      </c>
      <c r="C116" s="8" t="e">
        <f t="shared" si="6"/>
        <v>#REF!</v>
      </c>
      <c r="D116" s="8" t="e">
        <f t="shared" si="4"/>
        <v>#REF!</v>
      </c>
      <c r="E116" s="8" t="e">
        <f t="shared" si="5"/>
        <v>#REF!</v>
      </c>
      <c r="F116" s="9" t="e">
        <f t="shared" si="7"/>
        <v>#REF!</v>
      </c>
    </row>
    <row r="117" spans="1:6" x14ac:dyDescent="0.2">
      <c r="A117" s="117"/>
      <c r="B117" s="10">
        <v>110</v>
      </c>
      <c r="C117" s="11" t="e">
        <f t="shared" si="6"/>
        <v>#REF!</v>
      </c>
      <c r="D117" s="11" t="e">
        <f t="shared" si="4"/>
        <v>#REF!</v>
      </c>
      <c r="E117" s="11" t="e">
        <f t="shared" si="5"/>
        <v>#REF!</v>
      </c>
      <c r="F117" s="12" t="e">
        <f t="shared" si="7"/>
        <v>#REF!</v>
      </c>
    </row>
    <row r="118" spans="1:6" x14ac:dyDescent="0.2">
      <c r="A118" s="117"/>
      <c r="B118" s="10">
        <v>111</v>
      </c>
      <c r="C118" s="11" t="e">
        <f t="shared" si="6"/>
        <v>#REF!</v>
      </c>
      <c r="D118" s="11" t="e">
        <f t="shared" si="4"/>
        <v>#REF!</v>
      </c>
      <c r="E118" s="11" t="e">
        <f t="shared" si="5"/>
        <v>#REF!</v>
      </c>
      <c r="F118" s="12" t="e">
        <f t="shared" si="7"/>
        <v>#REF!</v>
      </c>
    </row>
    <row r="119" spans="1:6" x14ac:dyDescent="0.2">
      <c r="A119" s="117"/>
      <c r="B119" s="10">
        <v>112</v>
      </c>
      <c r="C119" s="11" t="e">
        <f t="shared" si="6"/>
        <v>#REF!</v>
      </c>
      <c r="D119" s="11" t="e">
        <f t="shared" si="4"/>
        <v>#REF!</v>
      </c>
      <c r="E119" s="11" t="e">
        <f t="shared" si="5"/>
        <v>#REF!</v>
      </c>
      <c r="F119" s="12" t="e">
        <f t="shared" si="7"/>
        <v>#REF!</v>
      </c>
    </row>
    <row r="120" spans="1:6" x14ac:dyDescent="0.2">
      <c r="A120" s="117"/>
      <c r="B120" s="10">
        <v>113</v>
      </c>
      <c r="C120" s="11" t="e">
        <f t="shared" si="6"/>
        <v>#REF!</v>
      </c>
      <c r="D120" s="11" t="e">
        <f t="shared" si="4"/>
        <v>#REF!</v>
      </c>
      <c r="E120" s="11" t="e">
        <f t="shared" si="5"/>
        <v>#REF!</v>
      </c>
      <c r="F120" s="12" t="e">
        <f t="shared" si="7"/>
        <v>#REF!</v>
      </c>
    </row>
    <row r="121" spans="1:6" x14ac:dyDescent="0.2">
      <c r="A121" s="117"/>
      <c r="B121" s="10">
        <v>114</v>
      </c>
      <c r="C121" s="11" t="e">
        <f t="shared" si="6"/>
        <v>#REF!</v>
      </c>
      <c r="D121" s="11" t="e">
        <f t="shared" si="4"/>
        <v>#REF!</v>
      </c>
      <c r="E121" s="11" t="e">
        <f t="shared" si="5"/>
        <v>#REF!</v>
      </c>
      <c r="F121" s="12" t="e">
        <f t="shared" si="7"/>
        <v>#REF!</v>
      </c>
    </row>
    <row r="122" spans="1:6" x14ac:dyDescent="0.2">
      <c r="A122" s="117"/>
      <c r="B122" s="10">
        <v>115</v>
      </c>
      <c r="C122" s="11" t="e">
        <f t="shared" si="6"/>
        <v>#REF!</v>
      </c>
      <c r="D122" s="11" t="e">
        <f t="shared" si="4"/>
        <v>#REF!</v>
      </c>
      <c r="E122" s="11" t="e">
        <f t="shared" si="5"/>
        <v>#REF!</v>
      </c>
      <c r="F122" s="12" t="e">
        <f t="shared" si="7"/>
        <v>#REF!</v>
      </c>
    </row>
    <row r="123" spans="1:6" x14ac:dyDescent="0.2">
      <c r="A123" s="117"/>
      <c r="B123" s="10">
        <v>116</v>
      </c>
      <c r="C123" s="11" t="e">
        <f t="shared" si="6"/>
        <v>#REF!</v>
      </c>
      <c r="D123" s="11" t="e">
        <f t="shared" si="4"/>
        <v>#REF!</v>
      </c>
      <c r="E123" s="11" t="e">
        <f t="shared" si="5"/>
        <v>#REF!</v>
      </c>
      <c r="F123" s="12" t="e">
        <f t="shared" si="7"/>
        <v>#REF!</v>
      </c>
    </row>
    <row r="124" spans="1:6" x14ac:dyDescent="0.2">
      <c r="A124" s="117"/>
      <c r="B124" s="10">
        <v>117</v>
      </c>
      <c r="C124" s="11" t="e">
        <f t="shared" si="6"/>
        <v>#REF!</v>
      </c>
      <c r="D124" s="11" t="e">
        <f t="shared" si="4"/>
        <v>#REF!</v>
      </c>
      <c r="E124" s="11" t="e">
        <f t="shared" si="5"/>
        <v>#REF!</v>
      </c>
      <c r="F124" s="12" t="e">
        <f t="shared" si="7"/>
        <v>#REF!</v>
      </c>
    </row>
    <row r="125" spans="1:6" x14ac:dyDescent="0.2">
      <c r="A125" s="117"/>
      <c r="B125" s="10">
        <v>118</v>
      </c>
      <c r="C125" s="11" t="e">
        <f t="shared" si="6"/>
        <v>#REF!</v>
      </c>
      <c r="D125" s="11" t="e">
        <f t="shared" si="4"/>
        <v>#REF!</v>
      </c>
      <c r="E125" s="11" t="e">
        <f t="shared" si="5"/>
        <v>#REF!</v>
      </c>
      <c r="F125" s="12" t="e">
        <f t="shared" si="7"/>
        <v>#REF!</v>
      </c>
    </row>
    <row r="126" spans="1:6" x14ac:dyDescent="0.2">
      <c r="A126" s="117"/>
      <c r="B126" s="10">
        <v>119</v>
      </c>
      <c r="C126" s="11" t="e">
        <f t="shared" si="6"/>
        <v>#REF!</v>
      </c>
      <c r="D126" s="11" t="e">
        <f t="shared" si="4"/>
        <v>#REF!</v>
      </c>
      <c r="E126" s="11" t="e">
        <f t="shared" si="5"/>
        <v>#REF!</v>
      </c>
      <c r="F126" s="12" t="e">
        <f t="shared" si="7"/>
        <v>#REF!</v>
      </c>
    </row>
    <row r="127" spans="1:6" x14ac:dyDescent="0.2">
      <c r="A127" s="118"/>
      <c r="B127" s="13">
        <v>120</v>
      </c>
      <c r="C127" s="14" t="e">
        <f t="shared" si="6"/>
        <v>#REF!</v>
      </c>
      <c r="D127" s="14" t="e">
        <f t="shared" si="4"/>
        <v>#REF!</v>
      </c>
      <c r="E127" s="14" t="e">
        <f t="shared" si="5"/>
        <v>#REF!</v>
      </c>
      <c r="F127" s="15" t="e">
        <f t="shared" si="7"/>
        <v>#REF!</v>
      </c>
    </row>
    <row r="128" spans="1:6" ht="12.75" customHeight="1" x14ac:dyDescent="0.2">
      <c r="A128" s="116" t="s">
        <v>86</v>
      </c>
      <c r="B128" s="7">
        <v>121</v>
      </c>
      <c r="C128" s="8" t="e">
        <f t="shared" si="6"/>
        <v>#REF!</v>
      </c>
      <c r="D128" s="8" t="e">
        <f t="shared" si="4"/>
        <v>#REF!</v>
      </c>
      <c r="E128" s="8" t="e">
        <f t="shared" si="5"/>
        <v>#REF!</v>
      </c>
      <c r="F128" s="9" t="e">
        <f t="shared" si="7"/>
        <v>#REF!</v>
      </c>
    </row>
    <row r="129" spans="1:6" x14ac:dyDescent="0.2">
      <c r="A129" s="117"/>
      <c r="B129" s="10">
        <v>122</v>
      </c>
      <c r="C129" s="11" t="e">
        <f t="shared" si="6"/>
        <v>#REF!</v>
      </c>
      <c r="D129" s="11" t="e">
        <f t="shared" si="4"/>
        <v>#REF!</v>
      </c>
      <c r="E129" s="11" t="e">
        <f t="shared" si="5"/>
        <v>#REF!</v>
      </c>
      <c r="F129" s="12" t="e">
        <f t="shared" si="7"/>
        <v>#REF!</v>
      </c>
    </row>
    <row r="130" spans="1:6" x14ac:dyDescent="0.2">
      <c r="A130" s="117"/>
      <c r="B130" s="10">
        <v>123</v>
      </c>
      <c r="C130" s="11" t="e">
        <f t="shared" si="6"/>
        <v>#REF!</v>
      </c>
      <c r="D130" s="11" t="e">
        <f t="shared" si="4"/>
        <v>#REF!</v>
      </c>
      <c r="E130" s="11" t="e">
        <f t="shared" si="5"/>
        <v>#REF!</v>
      </c>
      <c r="F130" s="12" t="e">
        <f t="shared" si="7"/>
        <v>#REF!</v>
      </c>
    </row>
    <row r="131" spans="1:6" x14ac:dyDescent="0.2">
      <c r="A131" s="117"/>
      <c r="B131" s="10">
        <v>124</v>
      </c>
      <c r="C131" s="11" t="e">
        <f t="shared" si="6"/>
        <v>#REF!</v>
      </c>
      <c r="D131" s="11" t="e">
        <f t="shared" si="4"/>
        <v>#REF!</v>
      </c>
      <c r="E131" s="11" t="e">
        <f t="shared" si="5"/>
        <v>#REF!</v>
      </c>
      <c r="F131" s="12" t="e">
        <f t="shared" si="7"/>
        <v>#REF!</v>
      </c>
    </row>
    <row r="132" spans="1:6" x14ac:dyDescent="0.2">
      <c r="A132" s="117"/>
      <c r="B132" s="10">
        <v>125</v>
      </c>
      <c r="C132" s="11" t="e">
        <f t="shared" si="6"/>
        <v>#REF!</v>
      </c>
      <c r="D132" s="11" t="e">
        <f t="shared" si="4"/>
        <v>#REF!</v>
      </c>
      <c r="E132" s="11" t="e">
        <f t="shared" si="5"/>
        <v>#REF!</v>
      </c>
      <c r="F132" s="12" t="e">
        <f t="shared" si="7"/>
        <v>#REF!</v>
      </c>
    </row>
    <row r="133" spans="1:6" x14ac:dyDescent="0.2">
      <c r="A133" s="117"/>
      <c r="B133" s="10">
        <v>126</v>
      </c>
      <c r="C133" s="11" t="e">
        <f t="shared" si="6"/>
        <v>#REF!</v>
      </c>
      <c r="D133" s="11" t="e">
        <f t="shared" si="4"/>
        <v>#REF!</v>
      </c>
      <c r="E133" s="11" t="e">
        <f t="shared" si="5"/>
        <v>#REF!</v>
      </c>
      <c r="F133" s="12" t="e">
        <f t="shared" si="7"/>
        <v>#REF!</v>
      </c>
    </row>
    <row r="134" spans="1:6" x14ac:dyDescent="0.2">
      <c r="A134" s="117"/>
      <c r="B134" s="10">
        <v>127</v>
      </c>
      <c r="C134" s="11" t="e">
        <f t="shared" si="6"/>
        <v>#REF!</v>
      </c>
      <c r="D134" s="11" t="e">
        <f t="shared" si="4"/>
        <v>#REF!</v>
      </c>
      <c r="E134" s="11" t="e">
        <f t="shared" si="5"/>
        <v>#REF!</v>
      </c>
      <c r="F134" s="12" t="e">
        <f t="shared" si="7"/>
        <v>#REF!</v>
      </c>
    </row>
    <row r="135" spans="1:6" x14ac:dyDescent="0.2">
      <c r="A135" s="117"/>
      <c r="B135" s="10">
        <v>128</v>
      </c>
      <c r="C135" s="11" t="e">
        <f t="shared" si="6"/>
        <v>#REF!</v>
      </c>
      <c r="D135" s="11" t="e">
        <f t="shared" si="4"/>
        <v>#REF!</v>
      </c>
      <c r="E135" s="11" t="e">
        <f t="shared" si="5"/>
        <v>#REF!</v>
      </c>
      <c r="F135" s="12" t="e">
        <f t="shared" si="7"/>
        <v>#REF!</v>
      </c>
    </row>
    <row r="136" spans="1:6" x14ac:dyDescent="0.2">
      <c r="A136" s="117"/>
      <c r="B136" s="10">
        <v>129</v>
      </c>
      <c r="C136" s="11" t="e">
        <f t="shared" si="6"/>
        <v>#REF!</v>
      </c>
      <c r="D136" s="11" t="e">
        <f t="shared" ref="D136:D199" si="8">PPMT($C$2/12,1,($C$3*12)+1-B136,C136,0)*-1</f>
        <v>#REF!</v>
      </c>
      <c r="E136" s="11" t="e">
        <f t="shared" ref="E136:E199" si="9">IPMT($C$2/12,1,($C$3*12)+1-B136,C136,0)*-1</f>
        <v>#REF!</v>
      </c>
      <c r="F136" s="12" t="e">
        <f t="shared" si="7"/>
        <v>#REF!</v>
      </c>
    </row>
    <row r="137" spans="1:6" x14ac:dyDescent="0.2">
      <c r="A137" s="117"/>
      <c r="B137" s="10">
        <v>130</v>
      </c>
      <c r="C137" s="11" t="e">
        <f t="shared" ref="C137:C200" si="10">C136-D136</f>
        <v>#REF!</v>
      </c>
      <c r="D137" s="11" t="e">
        <f t="shared" si="8"/>
        <v>#REF!</v>
      </c>
      <c r="E137" s="11" t="e">
        <f t="shared" si="9"/>
        <v>#REF!</v>
      </c>
      <c r="F137" s="12" t="e">
        <f t="shared" ref="F137:F200" si="11">SUM(D137:E137)</f>
        <v>#REF!</v>
      </c>
    </row>
    <row r="138" spans="1:6" x14ac:dyDescent="0.2">
      <c r="A138" s="117"/>
      <c r="B138" s="10">
        <v>131</v>
      </c>
      <c r="C138" s="11" t="e">
        <f t="shared" si="10"/>
        <v>#REF!</v>
      </c>
      <c r="D138" s="11" t="e">
        <f t="shared" si="8"/>
        <v>#REF!</v>
      </c>
      <c r="E138" s="11" t="e">
        <f t="shared" si="9"/>
        <v>#REF!</v>
      </c>
      <c r="F138" s="12" t="e">
        <f t="shared" si="11"/>
        <v>#REF!</v>
      </c>
    </row>
    <row r="139" spans="1:6" x14ac:dyDescent="0.2">
      <c r="A139" s="118"/>
      <c r="B139" s="13">
        <v>132</v>
      </c>
      <c r="C139" s="14" t="e">
        <f t="shared" si="10"/>
        <v>#REF!</v>
      </c>
      <c r="D139" s="14" t="e">
        <f t="shared" si="8"/>
        <v>#REF!</v>
      </c>
      <c r="E139" s="14" t="e">
        <f t="shared" si="9"/>
        <v>#REF!</v>
      </c>
      <c r="F139" s="15" t="e">
        <f t="shared" si="11"/>
        <v>#REF!</v>
      </c>
    </row>
    <row r="140" spans="1:6" ht="12.75" customHeight="1" x14ac:dyDescent="0.2">
      <c r="A140" s="116" t="s">
        <v>87</v>
      </c>
      <c r="B140" s="7">
        <v>133</v>
      </c>
      <c r="C140" s="8" t="e">
        <f t="shared" si="10"/>
        <v>#REF!</v>
      </c>
      <c r="D140" s="8" t="e">
        <f t="shared" si="8"/>
        <v>#REF!</v>
      </c>
      <c r="E140" s="8" t="e">
        <f t="shared" si="9"/>
        <v>#REF!</v>
      </c>
      <c r="F140" s="9" t="e">
        <f t="shared" si="11"/>
        <v>#REF!</v>
      </c>
    </row>
    <row r="141" spans="1:6" x14ac:dyDescent="0.2">
      <c r="A141" s="117"/>
      <c r="B141" s="10">
        <v>134</v>
      </c>
      <c r="C141" s="11" t="e">
        <f t="shared" si="10"/>
        <v>#REF!</v>
      </c>
      <c r="D141" s="11" t="e">
        <f t="shared" si="8"/>
        <v>#REF!</v>
      </c>
      <c r="E141" s="11" t="e">
        <f t="shared" si="9"/>
        <v>#REF!</v>
      </c>
      <c r="F141" s="12" t="e">
        <f t="shared" si="11"/>
        <v>#REF!</v>
      </c>
    </row>
    <row r="142" spans="1:6" x14ac:dyDescent="0.2">
      <c r="A142" s="117"/>
      <c r="B142" s="10">
        <v>135</v>
      </c>
      <c r="C142" s="11" t="e">
        <f t="shared" si="10"/>
        <v>#REF!</v>
      </c>
      <c r="D142" s="11" t="e">
        <f t="shared" si="8"/>
        <v>#REF!</v>
      </c>
      <c r="E142" s="11" t="e">
        <f t="shared" si="9"/>
        <v>#REF!</v>
      </c>
      <c r="F142" s="12" t="e">
        <f t="shared" si="11"/>
        <v>#REF!</v>
      </c>
    </row>
    <row r="143" spans="1:6" x14ac:dyDescent="0.2">
      <c r="A143" s="117"/>
      <c r="B143" s="10">
        <v>136</v>
      </c>
      <c r="C143" s="11" t="e">
        <f t="shared" si="10"/>
        <v>#REF!</v>
      </c>
      <c r="D143" s="11" t="e">
        <f t="shared" si="8"/>
        <v>#REF!</v>
      </c>
      <c r="E143" s="11" t="e">
        <f t="shared" si="9"/>
        <v>#REF!</v>
      </c>
      <c r="F143" s="12" t="e">
        <f t="shared" si="11"/>
        <v>#REF!</v>
      </c>
    </row>
    <row r="144" spans="1:6" x14ac:dyDescent="0.2">
      <c r="A144" s="117"/>
      <c r="B144" s="10">
        <v>137</v>
      </c>
      <c r="C144" s="11" t="e">
        <f t="shared" si="10"/>
        <v>#REF!</v>
      </c>
      <c r="D144" s="11" t="e">
        <f t="shared" si="8"/>
        <v>#REF!</v>
      </c>
      <c r="E144" s="11" t="e">
        <f t="shared" si="9"/>
        <v>#REF!</v>
      </c>
      <c r="F144" s="12" t="e">
        <f t="shared" si="11"/>
        <v>#REF!</v>
      </c>
    </row>
    <row r="145" spans="1:6" x14ac:dyDescent="0.2">
      <c r="A145" s="117"/>
      <c r="B145" s="10">
        <v>138</v>
      </c>
      <c r="C145" s="11" t="e">
        <f t="shared" si="10"/>
        <v>#REF!</v>
      </c>
      <c r="D145" s="11" t="e">
        <f t="shared" si="8"/>
        <v>#REF!</v>
      </c>
      <c r="E145" s="11" t="e">
        <f t="shared" si="9"/>
        <v>#REF!</v>
      </c>
      <c r="F145" s="12" t="e">
        <f t="shared" si="11"/>
        <v>#REF!</v>
      </c>
    </row>
    <row r="146" spans="1:6" x14ac:dyDescent="0.2">
      <c r="A146" s="117"/>
      <c r="B146" s="10">
        <v>139</v>
      </c>
      <c r="C146" s="11" t="e">
        <f t="shared" si="10"/>
        <v>#REF!</v>
      </c>
      <c r="D146" s="11" t="e">
        <f t="shared" si="8"/>
        <v>#REF!</v>
      </c>
      <c r="E146" s="11" t="e">
        <f t="shared" si="9"/>
        <v>#REF!</v>
      </c>
      <c r="F146" s="12" t="e">
        <f t="shared" si="11"/>
        <v>#REF!</v>
      </c>
    </row>
    <row r="147" spans="1:6" x14ac:dyDescent="0.2">
      <c r="A147" s="117"/>
      <c r="B147" s="10">
        <v>140</v>
      </c>
      <c r="C147" s="11" t="e">
        <f t="shared" si="10"/>
        <v>#REF!</v>
      </c>
      <c r="D147" s="11" t="e">
        <f t="shared" si="8"/>
        <v>#REF!</v>
      </c>
      <c r="E147" s="11" t="e">
        <f t="shared" si="9"/>
        <v>#REF!</v>
      </c>
      <c r="F147" s="12" t="e">
        <f t="shared" si="11"/>
        <v>#REF!</v>
      </c>
    </row>
    <row r="148" spans="1:6" x14ac:dyDescent="0.2">
      <c r="A148" s="117"/>
      <c r="B148" s="10">
        <v>141</v>
      </c>
      <c r="C148" s="11" t="e">
        <f t="shared" si="10"/>
        <v>#REF!</v>
      </c>
      <c r="D148" s="11" t="e">
        <f t="shared" si="8"/>
        <v>#REF!</v>
      </c>
      <c r="E148" s="11" t="e">
        <f t="shared" si="9"/>
        <v>#REF!</v>
      </c>
      <c r="F148" s="12" t="e">
        <f t="shared" si="11"/>
        <v>#REF!</v>
      </c>
    </row>
    <row r="149" spans="1:6" x14ac:dyDescent="0.2">
      <c r="A149" s="117"/>
      <c r="B149" s="10">
        <v>142</v>
      </c>
      <c r="C149" s="11" t="e">
        <f t="shared" si="10"/>
        <v>#REF!</v>
      </c>
      <c r="D149" s="11" t="e">
        <f t="shared" si="8"/>
        <v>#REF!</v>
      </c>
      <c r="E149" s="11" t="e">
        <f t="shared" si="9"/>
        <v>#REF!</v>
      </c>
      <c r="F149" s="12" t="e">
        <f t="shared" si="11"/>
        <v>#REF!</v>
      </c>
    </row>
    <row r="150" spans="1:6" x14ac:dyDescent="0.2">
      <c r="A150" s="117"/>
      <c r="B150" s="10">
        <v>143</v>
      </c>
      <c r="C150" s="11" t="e">
        <f t="shared" si="10"/>
        <v>#REF!</v>
      </c>
      <c r="D150" s="11" t="e">
        <f t="shared" si="8"/>
        <v>#REF!</v>
      </c>
      <c r="E150" s="11" t="e">
        <f t="shared" si="9"/>
        <v>#REF!</v>
      </c>
      <c r="F150" s="12" t="e">
        <f t="shared" si="11"/>
        <v>#REF!</v>
      </c>
    </row>
    <row r="151" spans="1:6" x14ac:dyDescent="0.2">
      <c r="A151" s="118"/>
      <c r="B151" s="13">
        <v>144</v>
      </c>
      <c r="C151" s="14" t="e">
        <f t="shared" si="10"/>
        <v>#REF!</v>
      </c>
      <c r="D151" s="14" t="e">
        <f t="shared" si="8"/>
        <v>#REF!</v>
      </c>
      <c r="E151" s="14" t="e">
        <f t="shared" si="9"/>
        <v>#REF!</v>
      </c>
      <c r="F151" s="15" t="e">
        <f t="shared" si="11"/>
        <v>#REF!</v>
      </c>
    </row>
    <row r="152" spans="1:6" ht="12.75" customHeight="1" x14ac:dyDescent="0.2">
      <c r="A152" s="116" t="s">
        <v>88</v>
      </c>
      <c r="B152" s="7">
        <v>145</v>
      </c>
      <c r="C152" s="8" t="e">
        <f t="shared" si="10"/>
        <v>#REF!</v>
      </c>
      <c r="D152" s="8" t="e">
        <f t="shared" si="8"/>
        <v>#REF!</v>
      </c>
      <c r="E152" s="8" t="e">
        <f t="shared" si="9"/>
        <v>#REF!</v>
      </c>
      <c r="F152" s="9" t="e">
        <f t="shared" si="11"/>
        <v>#REF!</v>
      </c>
    </row>
    <row r="153" spans="1:6" x14ac:dyDescent="0.2">
      <c r="A153" s="117"/>
      <c r="B153" s="10">
        <v>146</v>
      </c>
      <c r="C153" s="11" t="e">
        <f t="shared" si="10"/>
        <v>#REF!</v>
      </c>
      <c r="D153" s="11" t="e">
        <f t="shared" si="8"/>
        <v>#REF!</v>
      </c>
      <c r="E153" s="11" t="e">
        <f t="shared" si="9"/>
        <v>#REF!</v>
      </c>
      <c r="F153" s="12" t="e">
        <f t="shared" si="11"/>
        <v>#REF!</v>
      </c>
    </row>
    <row r="154" spans="1:6" x14ac:dyDescent="0.2">
      <c r="A154" s="117"/>
      <c r="B154" s="10">
        <v>147</v>
      </c>
      <c r="C154" s="11" t="e">
        <f t="shared" si="10"/>
        <v>#REF!</v>
      </c>
      <c r="D154" s="11" t="e">
        <f t="shared" si="8"/>
        <v>#REF!</v>
      </c>
      <c r="E154" s="11" t="e">
        <f t="shared" si="9"/>
        <v>#REF!</v>
      </c>
      <c r="F154" s="12" t="e">
        <f t="shared" si="11"/>
        <v>#REF!</v>
      </c>
    </row>
    <row r="155" spans="1:6" x14ac:dyDescent="0.2">
      <c r="A155" s="117"/>
      <c r="B155" s="10">
        <v>148</v>
      </c>
      <c r="C155" s="11" t="e">
        <f t="shared" si="10"/>
        <v>#REF!</v>
      </c>
      <c r="D155" s="11" t="e">
        <f t="shared" si="8"/>
        <v>#REF!</v>
      </c>
      <c r="E155" s="11" t="e">
        <f t="shared" si="9"/>
        <v>#REF!</v>
      </c>
      <c r="F155" s="12" t="e">
        <f t="shared" si="11"/>
        <v>#REF!</v>
      </c>
    </row>
    <row r="156" spans="1:6" x14ac:dyDescent="0.2">
      <c r="A156" s="117"/>
      <c r="B156" s="10">
        <v>149</v>
      </c>
      <c r="C156" s="11" t="e">
        <f t="shared" si="10"/>
        <v>#REF!</v>
      </c>
      <c r="D156" s="11" t="e">
        <f t="shared" si="8"/>
        <v>#REF!</v>
      </c>
      <c r="E156" s="11" t="e">
        <f t="shared" si="9"/>
        <v>#REF!</v>
      </c>
      <c r="F156" s="12" t="e">
        <f t="shared" si="11"/>
        <v>#REF!</v>
      </c>
    </row>
    <row r="157" spans="1:6" x14ac:dyDescent="0.2">
      <c r="A157" s="117"/>
      <c r="B157" s="10">
        <v>150</v>
      </c>
      <c r="C157" s="11" t="e">
        <f t="shared" si="10"/>
        <v>#REF!</v>
      </c>
      <c r="D157" s="11" t="e">
        <f t="shared" si="8"/>
        <v>#REF!</v>
      </c>
      <c r="E157" s="11" t="e">
        <f t="shared" si="9"/>
        <v>#REF!</v>
      </c>
      <c r="F157" s="12" t="e">
        <f t="shared" si="11"/>
        <v>#REF!</v>
      </c>
    </row>
    <row r="158" spans="1:6" x14ac:dyDescent="0.2">
      <c r="A158" s="117"/>
      <c r="B158" s="10">
        <v>151</v>
      </c>
      <c r="C158" s="11" t="e">
        <f t="shared" si="10"/>
        <v>#REF!</v>
      </c>
      <c r="D158" s="11" t="e">
        <f t="shared" si="8"/>
        <v>#REF!</v>
      </c>
      <c r="E158" s="11" t="e">
        <f t="shared" si="9"/>
        <v>#REF!</v>
      </c>
      <c r="F158" s="12" t="e">
        <f t="shared" si="11"/>
        <v>#REF!</v>
      </c>
    </row>
    <row r="159" spans="1:6" x14ac:dyDescent="0.2">
      <c r="A159" s="117"/>
      <c r="B159" s="10">
        <v>152</v>
      </c>
      <c r="C159" s="11" t="e">
        <f t="shared" si="10"/>
        <v>#REF!</v>
      </c>
      <c r="D159" s="11" t="e">
        <f t="shared" si="8"/>
        <v>#REF!</v>
      </c>
      <c r="E159" s="11" t="e">
        <f t="shared" si="9"/>
        <v>#REF!</v>
      </c>
      <c r="F159" s="12" t="e">
        <f t="shared" si="11"/>
        <v>#REF!</v>
      </c>
    </row>
    <row r="160" spans="1:6" x14ac:dyDescent="0.2">
      <c r="A160" s="117"/>
      <c r="B160" s="10">
        <v>153</v>
      </c>
      <c r="C160" s="11" t="e">
        <f t="shared" si="10"/>
        <v>#REF!</v>
      </c>
      <c r="D160" s="11" t="e">
        <f t="shared" si="8"/>
        <v>#REF!</v>
      </c>
      <c r="E160" s="11" t="e">
        <f t="shared" si="9"/>
        <v>#REF!</v>
      </c>
      <c r="F160" s="12" t="e">
        <f t="shared" si="11"/>
        <v>#REF!</v>
      </c>
    </row>
    <row r="161" spans="1:6" x14ac:dyDescent="0.2">
      <c r="A161" s="117"/>
      <c r="B161" s="10">
        <v>154</v>
      </c>
      <c r="C161" s="11" t="e">
        <f t="shared" si="10"/>
        <v>#REF!</v>
      </c>
      <c r="D161" s="11" t="e">
        <f t="shared" si="8"/>
        <v>#REF!</v>
      </c>
      <c r="E161" s="11" t="e">
        <f t="shared" si="9"/>
        <v>#REF!</v>
      </c>
      <c r="F161" s="12" t="e">
        <f t="shared" si="11"/>
        <v>#REF!</v>
      </c>
    </row>
    <row r="162" spans="1:6" x14ac:dyDescent="0.2">
      <c r="A162" s="117"/>
      <c r="B162" s="10">
        <v>155</v>
      </c>
      <c r="C162" s="11" t="e">
        <f t="shared" si="10"/>
        <v>#REF!</v>
      </c>
      <c r="D162" s="11" t="e">
        <f t="shared" si="8"/>
        <v>#REF!</v>
      </c>
      <c r="E162" s="11" t="e">
        <f t="shared" si="9"/>
        <v>#REF!</v>
      </c>
      <c r="F162" s="12" t="e">
        <f t="shared" si="11"/>
        <v>#REF!</v>
      </c>
    </row>
    <row r="163" spans="1:6" x14ac:dyDescent="0.2">
      <c r="A163" s="118"/>
      <c r="B163" s="13">
        <v>156</v>
      </c>
      <c r="C163" s="14" t="e">
        <f t="shared" si="10"/>
        <v>#REF!</v>
      </c>
      <c r="D163" s="14" t="e">
        <f t="shared" si="8"/>
        <v>#REF!</v>
      </c>
      <c r="E163" s="14" t="e">
        <f t="shared" si="9"/>
        <v>#REF!</v>
      </c>
      <c r="F163" s="15" t="e">
        <f t="shared" si="11"/>
        <v>#REF!</v>
      </c>
    </row>
    <row r="164" spans="1:6" ht="12.75" customHeight="1" x14ac:dyDescent="0.2">
      <c r="A164" s="116" t="s">
        <v>89</v>
      </c>
      <c r="B164" s="7">
        <v>157</v>
      </c>
      <c r="C164" s="8" t="e">
        <f t="shared" si="10"/>
        <v>#REF!</v>
      </c>
      <c r="D164" s="8" t="e">
        <f t="shared" si="8"/>
        <v>#REF!</v>
      </c>
      <c r="E164" s="8" t="e">
        <f t="shared" si="9"/>
        <v>#REF!</v>
      </c>
      <c r="F164" s="9" t="e">
        <f t="shared" si="11"/>
        <v>#REF!</v>
      </c>
    </row>
    <row r="165" spans="1:6" x14ac:dyDescent="0.2">
      <c r="A165" s="117"/>
      <c r="B165" s="10">
        <v>158</v>
      </c>
      <c r="C165" s="11" t="e">
        <f t="shared" si="10"/>
        <v>#REF!</v>
      </c>
      <c r="D165" s="11" t="e">
        <f t="shared" si="8"/>
        <v>#REF!</v>
      </c>
      <c r="E165" s="11" t="e">
        <f t="shared" si="9"/>
        <v>#REF!</v>
      </c>
      <c r="F165" s="12" t="e">
        <f t="shared" si="11"/>
        <v>#REF!</v>
      </c>
    </row>
    <row r="166" spans="1:6" x14ac:dyDescent="0.2">
      <c r="A166" s="117"/>
      <c r="B166" s="10">
        <v>159</v>
      </c>
      <c r="C166" s="11" t="e">
        <f t="shared" si="10"/>
        <v>#REF!</v>
      </c>
      <c r="D166" s="11" t="e">
        <f t="shared" si="8"/>
        <v>#REF!</v>
      </c>
      <c r="E166" s="11" t="e">
        <f t="shared" si="9"/>
        <v>#REF!</v>
      </c>
      <c r="F166" s="12" t="e">
        <f t="shared" si="11"/>
        <v>#REF!</v>
      </c>
    </row>
    <row r="167" spans="1:6" x14ac:dyDescent="0.2">
      <c r="A167" s="117"/>
      <c r="B167" s="10">
        <v>160</v>
      </c>
      <c r="C167" s="11" t="e">
        <f t="shared" si="10"/>
        <v>#REF!</v>
      </c>
      <c r="D167" s="11" t="e">
        <f t="shared" si="8"/>
        <v>#REF!</v>
      </c>
      <c r="E167" s="11" t="e">
        <f t="shared" si="9"/>
        <v>#REF!</v>
      </c>
      <c r="F167" s="12" t="e">
        <f t="shared" si="11"/>
        <v>#REF!</v>
      </c>
    </row>
    <row r="168" spans="1:6" x14ac:dyDescent="0.2">
      <c r="A168" s="117"/>
      <c r="B168" s="10">
        <v>161</v>
      </c>
      <c r="C168" s="11" t="e">
        <f t="shared" si="10"/>
        <v>#REF!</v>
      </c>
      <c r="D168" s="11" t="e">
        <f t="shared" si="8"/>
        <v>#REF!</v>
      </c>
      <c r="E168" s="11" t="e">
        <f t="shared" si="9"/>
        <v>#REF!</v>
      </c>
      <c r="F168" s="12" t="e">
        <f t="shared" si="11"/>
        <v>#REF!</v>
      </c>
    </row>
    <row r="169" spans="1:6" x14ac:dyDescent="0.2">
      <c r="A169" s="117"/>
      <c r="B169" s="10">
        <v>162</v>
      </c>
      <c r="C169" s="11" t="e">
        <f t="shared" si="10"/>
        <v>#REF!</v>
      </c>
      <c r="D169" s="11" t="e">
        <f t="shared" si="8"/>
        <v>#REF!</v>
      </c>
      <c r="E169" s="11" t="e">
        <f t="shared" si="9"/>
        <v>#REF!</v>
      </c>
      <c r="F169" s="12" t="e">
        <f t="shared" si="11"/>
        <v>#REF!</v>
      </c>
    </row>
    <row r="170" spans="1:6" x14ac:dyDescent="0.2">
      <c r="A170" s="117"/>
      <c r="B170" s="10">
        <v>163</v>
      </c>
      <c r="C170" s="11" t="e">
        <f t="shared" si="10"/>
        <v>#REF!</v>
      </c>
      <c r="D170" s="11" t="e">
        <f t="shared" si="8"/>
        <v>#REF!</v>
      </c>
      <c r="E170" s="11" t="e">
        <f t="shared" si="9"/>
        <v>#REF!</v>
      </c>
      <c r="F170" s="12" t="e">
        <f t="shared" si="11"/>
        <v>#REF!</v>
      </c>
    </row>
    <row r="171" spans="1:6" x14ac:dyDescent="0.2">
      <c r="A171" s="117"/>
      <c r="B171" s="10">
        <v>164</v>
      </c>
      <c r="C171" s="11" t="e">
        <f t="shared" si="10"/>
        <v>#REF!</v>
      </c>
      <c r="D171" s="11" t="e">
        <f t="shared" si="8"/>
        <v>#REF!</v>
      </c>
      <c r="E171" s="11" t="e">
        <f t="shared" si="9"/>
        <v>#REF!</v>
      </c>
      <c r="F171" s="12" t="e">
        <f t="shared" si="11"/>
        <v>#REF!</v>
      </c>
    </row>
    <row r="172" spans="1:6" x14ac:dyDescent="0.2">
      <c r="A172" s="117"/>
      <c r="B172" s="10">
        <v>165</v>
      </c>
      <c r="C172" s="11" t="e">
        <f t="shared" si="10"/>
        <v>#REF!</v>
      </c>
      <c r="D172" s="11" t="e">
        <f t="shared" si="8"/>
        <v>#REF!</v>
      </c>
      <c r="E172" s="11" t="e">
        <f t="shared" si="9"/>
        <v>#REF!</v>
      </c>
      <c r="F172" s="12" t="e">
        <f t="shared" si="11"/>
        <v>#REF!</v>
      </c>
    </row>
    <row r="173" spans="1:6" x14ac:dyDescent="0.2">
      <c r="A173" s="117"/>
      <c r="B173" s="10">
        <v>166</v>
      </c>
      <c r="C173" s="11" t="e">
        <f t="shared" si="10"/>
        <v>#REF!</v>
      </c>
      <c r="D173" s="11" t="e">
        <f t="shared" si="8"/>
        <v>#REF!</v>
      </c>
      <c r="E173" s="11" t="e">
        <f t="shared" si="9"/>
        <v>#REF!</v>
      </c>
      <c r="F173" s="12" t="e">
        <f t="shared" si="11"/>
        <v>#REF!</v>
      </c>
    </row>
    <row r="174" spans="1:6" x14ac:dyDescent="0.2">
      <c r="A174" s="117"/>
      <c r="B174" s="10">
        <v>167</v>
      </c>
      <c r="C174" s="11" t="e">
        <f t="shared" si="10"/>
        <v>#REF!</v>
      </c>
      <c r="D174" s="11" t="e">
        <f t="shared" si="8"/>
        <v>#REF!</v>
      </c>
      <c r="E174" s="11" t="e">
        <f t="shared" si="9"/>
        <v>#REF!</v>
      </c>
      <c r="F174" s="12" t="e">
        <f t="shared" si="11"/>
        <v>#REF!</v>
      </c>
    </row>
    <row r="175" spans="1:6" x14ac:dyDescent="0.2">
      <c r="A175" s="118"/>
      <c r="B175" s="13">
        <v>168</v>
      </c>
      <c r="C175" s="14" t="e">
        <f t="shared" si="10"/>
        <v>#REF!</v>
      </c>
      <c r="D175" s="14" t="e">
        <f t="shared" si="8"/>
        <v>#REF!</v>
      </c>
      <c r="E175" s="14" t="e">
        <f t="shared" si="9"/>
        <v>#REF!</v>
      </c>
      <c r="F175" s="15" t="e">
        <f t="shared" si="11"/>
        <v>#REF!</v>
      </c>
    </row>
    <row r="176" spans="1:6" ht="12.75" customHeight="1" x14ac:dyDescent="0.2">
      <c r="A176" s="116" t="s">
        <v>90</v>
      </c>
      <c r="B176" s="7">
        <v>169</v>
      </c>
      <c r="C176" s="8" t="e">
        <f t="shared" si="10"/>
        <v>#REF!</v>
      </c>
      <c r="D176" s="8" t="e">
        <f t="shared" si="8"/>
        <v>#REF!</v>
      </c>
      <c r="E176" s="8" t="e">
        <f t="shared" si="9"/>
        <v>#REF!</v>
      </c>
      <c r="F176" s="9" t="e">
        <f t="shared" si="11"/>
        <v>#REF!</v>
      </c>
    </row>
    <row r="177" spans="1:6" x14ac:dyDescent="0.2">
      <c r="A177" s="117"/>
      <c r="B177" s="10">
        <v>170</v>
      </c>
      <c r="C177" s="11" t="e">
        <f t="shared" si="10"/>
        <v>#REF!</v>
      </c>
      <c r="D177" s="11" t="e">
        <f t="shared" si="8"/>
        <v>#REF!</v>
      </c>
      <c r="E177" s="11" t="e">
        <f t="shared" si="9"/>
        <v>#REF!</v>
      </c>
      <c r="F177" s="12" t="e">
        <f t="shared" si="11"/>
        <v>#REF!</v>
      </c>
    </row>
    <row r="178" spans="1:6" x14ac:dyDescent="0.2">
      <c r="A178" s="117"/>
      <c r="B178" s="10">
        <v>171</v>
      </c>
      <c r="C178" s="11" t="e">
        <f t="shared" si="10"/>
        <v>#REF!</v>
      </c>
      <c r="D178" s="11" t="e">
        <f t="shared" si="8"/>
        <v>#REF!</v>
      </c>
      <c r="E178" s="11" t="e">
        <f t="shared" si="9"/>
        <v>#REF!</v>
      </c>
      <c r="F178" s="12" t="e">
        <f t="shared" si="11"/>
        <v>#REF!</v>
      </c>
    </row>
    <row r="179" spans="1:6" x14ac:dyDescent="0.2">
      <c r="A179" s="117"/>
      <c r="B179" s="10">
        <v>172</v>
      </c>
      <c r="C179" s="11" t="e">
        <f t="shared" si="10"/>
        <v>#REF!</v>
      </c>
      <c r="D179" s="11" t="e">
        <f t="shared" si="8"/>
        <v>#REF!</v>
      </c>
      <c r="E179" s="11" t="e">
        <f t="shared" si="9"/>
        <v>#REF!</v>
      </c>
      <c r="F179" s="12" t="e">
        <f t="shared" si="11"/>
        <v>#REF!</v>
      </c>
    </row>
    <row r="180" spans="1:6" x14ac:dyDescent="0.2">
      <c r="A180" s="117"/>
      <c r="B180" s="10">
        <v>173</v>
      </c>
      <c r="C180" s="11" t="e">
        <f t="shared" si="10"/>
        <v>#REF!</v>
      </c>
      <c r="D180" s="11" t="e">
        <f t="shared" si="8"/>
        <v>#REF!</v>
      </c>
      <c r="E180" s="11" t="e">
        <f t="shared" si="9"/>
        <v>#REF!</v>
      </c>
      <c r="F180" s="12" t="e">
        <f t="shared" si="11"/>
        <v>#REF!</v>
      </c>
    </row>
    <row r="181" spans="1:6" x14ac:dyDescent="0.2">
      <c r="A181" s="117"/>
      <c r="B181" s="10">
        <v>174</v>
      </c>
      <c r="C181" s="11" t="e">
        <f t="shared" si="10"/>
        <v>#REF!</v>
      </c>
      <c r="D181" s="11" t="e">
        <f t="shared" si="8"/>
        <v>#REF!</v>
      </c>
      <c r="E181" s="11" t="e">
        <f t="shared" si="9"/>
        <v>#REF!</v>
      </c>
      <c r="F181" s="12" t="e">
        <f t="shared" si="11"/>
        <v>#REF!</v>
      </c>
    </row>
    <row r="182" spans="1:6" x14ac:dyDescent="0.2">
      <c r="A182" s="117"/>
      <c r="B182" s="10">
        <v>175</v>
      </c>
      <c r="C182" s="11" t="e">
        <f t="shared" si="10"/>
        <v>#REF!</v>
      </c>
      <c r="D182" s="11" t="e">
        <f t="shared" si="8"/>
        <v>#REF!</v>
      </c>
      <c r="E182" s="11" t="e">
        <f t="shared" si="9"/>
        <v>#REF!</v>
      </c>
      <c r="F182" s="12" t="e">
        <f t="shared" si="11"/>
        <v>#REF!</v>
      </c>
    </row>
    <row r="183" spans="1:6" x14ac:dyDescent="0.2">
      <c r="A183" s="117"/>
      <c r="B183" s="10">
        <v>176</v>
      </c>
      <c r="C183" s="11" t="e">
        <f t="shared" si="10"/>
        <v>#REF!</v>
      </c>
      <c r="D183" s="11" t="e">
        <f t="shared" si="8"/>
        <v>#REF!</v>
      </c>
      <c r="E183" s="11" t="e">
        <f t="shared" si="9"/>
        <v>#REF!</v>
      </c>
      <c r="F183" s="12" t="e">
        <f t="shared" si="11"/>
        <v>#REF!</v>
      </c>
    </row>
    <row r="184" spans="1:6" x14ac:dyDescent="0.2">
      <c r="A184" s="117"/>
      <c r="B184" s="10">
        <v>177</v>
      </c>
      <c r="C184" s="11" t="e">
        <f t="shared" si="10"/>
        <v>#REF!</v>
      </c>
      <c r="D184" s="11" t="e">
        <f t="shared" si="8"/>
        <v>#REF!</v>
      </c>
      <c r="E184" s="11" t="e">
        <f t="shared" si="9"/>
        <v>#REF!</v>
      </c>
      <c r="F184" s="12" t="e">
        <f t="shared" si="11"/>
        <v>#REF!</v>
      </c>
    </row>
    <row r="185" spans="1:6" x14ac:dyDescent="0.2">
      <c r="A185" s="117"/>
      <c r="B185" s="10">
        <v>178</v>
      </c>
      <c r="C185" s="11" t="e">
        <f t="shared" si="10"/>
        <v>#REF!</v>
      </c>
      <c r="D185" s="11" t="e">
        <f t="shared" si="8"/>
        <v>#REF!</v>
      </c>
      <c r="E185" s="11" t="e">
        <f t="shared" si="9"/>
        <v>#REF!</v>
      </c>
      <c r="F185" s="12" t="e">
        <f t="shared" si="11"/>
        <v>#REF!</v>
      </c>
    </row>
    <row r="186" spans="1:6" x14ac:dyDescent="0.2">
      <c r="A186" s="117"/>
      <c r="B186" s="10">
        <v>179</v>
      </c>
      <c r="C186" s="11" t="e">
        <f t="shared" si="10"/>
        <v>#REF!</v>
      </c>
      <c r="D186" s="11" t="e">
        <f t="shared" si="8"/>
        <v>#REF!</v>
      </c>
      <c r="E186" s="11" t="e">
        <f t="shared" si="9"/>
        <v>#REF!</v>
      </c>
      <c r="F186" s="12" t="e">
        <f t="shared" si="11"/>
        <v>#REF!</v>
      </c>
    </row>
    <row r="187" spans="1:6" x14ac:dyDescent="0.2">
      <c r="A187" s="118"/>
      <c r="B187" s="13">
        <v>180</v>
      </c>
      <c r="C187" s="14" t="e">
        <f t="shared" si="10"/>
        <v>#REF!</v>
      </c>
      <c r="D187" s="14" t="e">
        <f t="shared" si="8"/>
        <v>#REF!</v>
      </c>
      <c r="E187" s="14" t="e">
        <f t="shared" si="9"/>
        <v>#REF!</v>
      </c>
      <c r="F187" s="15" t="e">
        <f t="shared" si="11"/>
        <v>#REF!</v>
      </c>
    </row>
    <row r="188" spans="1:6" ht="12.75" customHeight="1" x14ac:dyDescent="0.2">
      <c r="A188" s="116" t="s">
        <v>91</v>
      </c>
      <c r="B188" s="7">
        <v>181</v>
      </c>
      <c r="C188" s="8" t="e">
        <f t="shared" si="10"/>
        <v>#REF!</v>
      </c>
      <c r="D188" s="8" t="e">
        <f t="shared" si="8"/>
        <v>#REF!</v>
      </c>
      <c r="E188" s="8" t="e">
        <f t="shared" si="9"/>
        <v>#REF!</v>
      </c>
      <c r="F188" s="9" t="e">
        <f t="shared" si="11"/>
        <v>#REF!</v>
      </c>
    </row>
    <row r="189" spans="1:6" x14ac:dyDescent="0.2">
      <c r="A189" s="117"/>
      <c r="B189" s="10">
        <v>182</v>
      </c>
      <c r="C189" s="11" t="e">
        <f t="shared" si="10"/>
        <v>#REF!</v>
      </c>
      <c r="D189" s="11" t="e">
        <f t="shared" si="8"/>
        <v>#REF!</v>
      </c>
      <c r="E189" s="11" t="e">
        <f t="shared" si="9"/>
        <v>#REF!</v>
      </c>
      <c r="F189" s="12" t="e">
        <f t="shared" si="11"/>
        <v>#REF!</v>
      </c>
    </row>
    <row r="190" spans="1:6" x14ac:dyDescent="0.2">
      <c r="A190" s="117"/>
      <c r="B190" s="10">
        <v>183</v>
      </c>
      <c r="C190" s="11" t="e">
        <f t="shared" si="10"/>
        <v>#REF!</v>
      </c>
      <c r="D190" s="11" t="e">
        <f t="shared" si="8"/>
        <v>#REF!</v>
      </c>
      <c r="E190" s="11" t="e">
        <f t="shared" si="9"/>
        <v>#REF!</v>
      </c>
      <c r="F190" s="12" t="e">
        <f t="shared" si="11"/>
        <v>#REF!</v>
      </c>
    </row>
    <row r="191" spans="1:6" x14ac:dyDescent="0.2">
      <c r="A191" s="117"/>
      <c r="B191" s="10">
        <v>184</v>
      </c>
      <c r="C191" s="11" t="e">
        <f t="shared" si="10"/>
        <v>#REF!</v>
      </c>
      <c r="D191" s="11" t="e">
        <f t="shared" si="8"/>
        <v>#REF!</v>
      </c>
      <c r="E191" s="11" t="e">
        <f t="shared" si="9"/>
        <v>#REF!</v>
      </c>
      <c r="F191" s="12" t="e">
        <f t="shared" si="11"/>
        <v>#REF!</v>
      </c>
    </row>
    <row r="192" spans="1:6" x14ac:dyDescent="0.2">
      <c r="A192" s="117"/>
      <c r="B192" s="10">
        <v>185</v>
      </c>
      <c r="C192" s="11" t="e">
        <f t="shared" si="10"/>
        <v>#REF!</v>
      </c>
      <c r="D192" s="11" t="e">
        <f t="shared" si="8"/>
        <v>#REF!</v>
      </c>
      <c r="E192" s="11" t="e">
        <f t="shared" si="9"/>
        <v>#REF!</v>
      </c>
      <c r="F192" s="12" t="e">
        <f t="shared" si="11"/>
        <v>#REF!</v>
      </c>
    </row>
    <row r="193" spans="1:6" x14ac:dyDescent="0.2">
      <c r="A193" s="117"/>
      <c r="B193" s="10">
        <v>186</v>
      </c>
      <c r="C193" s="11" t="e">
        <f t="shared" si="10"/>
        <v>#REF!</v>
      </c>
      <c r="D193" s="11" t="e">
        <f t="shared" si="8"/>
        <v>#REF!</v>
      </c>
      <c r="E193" s="11" t="e">
        <f t="shared" si="9"/>
        <v>#REF!</v>
      </c>
      <c r="F193" s="12" t="e">
        <f t="shared" si="11"/>
        <v>#REF!</v>
      </c>
    </row>
    <row r="194" spans="1:6" x14ac:dyDescent="0.2">
      <c r="A194" s="117"/>
      <c r="B194" s="10">
        <v>187</v>
      </c>
      <c r="C194" s="11" t="e">
        <f t="shared" si="10"/>
        <v>#REF!</v>
      </c>
      <c r="D194" s="11" t="e">
        <f t="shared" si="8"/>
        <v>#REF!</v>
      </c>
      <c r="E194" s="11" t="e">
        <f t="shared" si="9"/>
        <v>#REF!</v>
      </c>
      <c r="F194" s="12" t="e">
        <f t="shared" si="11"/>
        <v>#REF!</v>
      </c>
    </row>
    <row r="195" spans="1:6" x14ac:dyDescent="0.2">
      <c r="A195" s="117"/>
      <c r="B195" s="10">
        <v>188</v>
      </c>
      <c r="C195" s="11" t="e">
        <f t="shared" si="10"/>
        <v>#REF!</v>
      </c>
      <c r="D195" s="11" t="e">
        <f t="shared" si="8"/>
        <v>#REF!</v>
      </c>
      <c r="E195" s="11" t="e">
        <f t="shared" si="9"/>
        <v>#REF!</v>
      </c>
      <c r="F195" s="12" t="e">
        <f t="shared" si="11"/>
        <v>#REF!</v>
      </c>
    </row>
    <row r="196" spans="1:6" x14ac:dyDescent="0.2">
      <c r="A196" s="117"/>
      <c r="B196" s="10">
        <v>189</v>
      </c>
      <c r="C196" s="11" t="e">
        <f t="shared" si="10"/>
        <v>#REF!</v>
      </c>
      <c r="D196" s="11" t="e">
        <f t="shared" si="8"/>
        <v>#REF!</v>
      </c>
      <c r="E196" s="11" t="e">
        <f t="shared" si="9"/>
        <v>#REF!</v>
      </c>
      <c r="F196" s="12" t="e">
        <f t="shared" si="11"/>
        <v>#REF!</v>
      </c>
    </row>
    <row r="197" spans="1:6" x14ac:dyDescent="0.2">
      <c r="A197" s="117"/>
      <c r="B197" s="10">
        <v>190</v>
      </c>
      <c r="C197" s="11" t="e">
        <f t="shared" si="10"/>
        <v>#REF!</v>
      </c>
      <c r="D197" s="11" t="e">
        <f t="shared" si="8"/>
        <v>#REF!</v>
      </c>
      <c r="E197" s="11" t="e">
        <f t="shared" si="9"/>
        <v>#REF!</v>
      </c>
      <c r="F197" s="12" t="e">
        <f t="shared" si="11"/>
        <v>#REF!</v>
      </c>
    </row>
    <row r="198" spans="1:6" x14ac:dyDescent="0.2">
      <c r="A198" s="117"/>
      <c r="B198" s="10">
        <v>191</v>
      </c>
      <c r="C198" s="11" t="e">
        <f t="shared" si="10"/>
        <v>#REF!</v>
      </c>
      <c r="D198" s="11" t="e">
        <f t="shared" si="8"/>
        <v>#REF!</v>
      </c>
      <c r="E198" s="11" t="e">
        <f t="shared" si="9"/>
        <v>#REF!</v>
      </c>
      <c r="F198" s="12" t="e">
        <f t="shared" si="11"/>
        <v>#REF!</v>
      </c>
    </row>
    <row r="199" spans="1:6" x14ac:dyDescent="0.2">
      <c r="A199" s="118"/>
      <c r="B199" s="13">
        <v>192</v>
      </c>
      <c r="C199" s="14" t="e">
        <f t="shared" si="10"/>
        <v>#REF!</v>
      </c>
      <c r="D199" s="14" t="e">
        <f t="shared" si="8"/>
        <v>#REF!</v>
      </c>
      <c r="E199" s="14" t="e">
        <f t="shared" si="9"/>
        <v>#REF!</v>
      </c>
      <c r="F199" s="15" t="e">
        <f t="shared" si="11"/>
        <v>#REF!</v>
      </c>
    </row>
    <row r="200" spans="1:6" ht="12.75" customHeight="1" x14ac:dyDescent="0.2">
      <c r="A200" s="116" t="s">
        <v>92</v>
      </c>
      <c r="B200" s="7">
        <v>193</v>
      </c>
      <c r="C200" s="8" t="e">
        <f t="shared" si="10"/>
        <v>#REF!</v>
      </c>
      <c r="D200" s="8" t="e">
        <f t="shared" ref="D200:D263" si="12">PPMT($C$2/12,1,($C$3*12)+1-B200,C200,0)*-1</f>
        <v>#REF!</v>
      </c>
      <c r="E200" s="8" t="e">
        <f t="shared" ref="E200:E263" si="13">IPMT($C$2/12,1,($C$3*12)+1-B200,C200,0)*-1</f>
        <v>#REF!</v>
      </c>
      <c r="F200" s="9" t="e">
        <f t="shared" si="11"/>
        <v>#REF!</v>
      </c>
    </row>
    <row r="201" spans="1:6" x14ac:dyDescent="0.2">
      <c r="A201" s="117"/>
      <c r="B201" s="10">
        <v>194</v>
      </c>
      <c r="C201" s="11" t="e">
        <f t="shared" ref="C201:C264" si="14">C200-D200</f>
        <v>#REF!</v>
      </c>
      <c r="D201" s="11" t="e">
        <f t="shared" si="12"/>
        <v>#REF!</v>
      </c>
      <c r="E201" s="11" t="e">
        <f t="shared" si="13"/>
        <v>#REF!</v>
      </c>
      <c r="F201" s="12" t="e">
        <f t="shared" ref="F201:F264" si="15">SUM(D201:E201)</f>
        <v>#REF!</v>
      </c>
    </row>
    <row r="202" spans="1:6" x14ac:dyDescent="0.2">
      <c r="A202" s="117"/>
      <c r="B202" s="10">
        <v>195</v>
      </c>
      <c r="C202" s="11" t="e">
        <f t="shared" si="14"/>
        <v>#REF!</v>
      </c>
      <c r="D202" s="11" t="e">
        <f t="shared" si="12"/>
        <v>#REF!</v>
      </c>
      <c r="E202" s="11" t="e">
        <f t="shared" si="13"/>
        <v>#REF!</v>
      </c>
      <c r="F202" s="12" t="e">
        <f t="shared" si="15"/>
        <v>#REF!</v>
      </c>
    </row>
    <row r="203" spans="1:6" x14ac:dyDescent="0.2">
      <c r="A203" s="117"/>
      <c r="B203" s="10">
        <v>196</v>
      </c>
      <c r="C203" s="11" t="e">
        <f t="shared" si="14"/>
        <v>#REF!</v>
      </c>
      <c r="D203" s="11" t="e">
        <f t="shared" si="12"/>
        <v>#REF!</v>
      </c>
      <c r="E203" s="11" t="e">
        <f t="shared" si="13"/>
        <v>#REF!</v>
      </c>
      <c r="F203" s="12" t="e">
        <f t="shared" si="15"/>
        <v>#REF!</v>
      </c>
    </row>
    <row r="204" spans="1:6" x14ac:dyDescent="0.2">
      <c r="A204" s="117"/>
      <c r="B204" s="10">
        <v>197</v>
      </c>
      <c r="C204" s="11" t="e">
        <f t="shared" si="14"/>
        <v>#REF!</v>
      </c>
      <c r="D204" s="11" t="e">
        <f t="shared" si="12"/>
        <v>#REF!</v>
      </c>
      <c r="E204" s="11" t="e">
        <f t="shared" si="13"/>
        <v>#REF!</v>
      </c>
      <c r="F204" s="12" t="e">
        <f t="shared" si="15"/>
        <v>#REF!</v>
      </c>
    </row>
    <row r="205" spans="1:6" x14ac:dyDescent="0.2">
      <c r="A205" s="117"/>
      <c r="B205" s="10">
        <v>198</v>
      </c>
      <c r="C205" s="11" t="e">
        <f t="shared" si="14"/>
        <v>#REF!</v>
      </c>
      <c r="D205" s="11" t="e">
        <f t="shared" si="12"/>
        <v>#REF!</v>
      </c>
      <c r="E205" s="11" t="e">
        <f t="shared" si="13"/>
        <v>#REF!</v>
      </c>
      <c r="F205" s="12" t="e">
        <f t="shared" si="15"/>
        <v>#REF!</v>
      </c>
    </row>
    <row r="206" spans="1:6" x14ac:dyDescent="0.2">
      <c r="A206" s="117"/>
      <c r="B206" s="10">
        <v>199</v>
      </c>
      <c r="C206" s="11" t="e">
        <f t="shared" si="14"/>
        <v>#REF!</v>
      </c>
      <c r="D206" s="11" t="e">
        <f t="shared" si="12"/>
        <v>#REF!</v>
      </c>
      <c r="E206" s="11" t="e">
        <f t="shared" si="13"/>
        <v>#REF!</v>
      </c>
      <c r="F206" s="12" t="e">
        <f t="shared" si="15"/>
        <v>#REF!</v>
      </c>
    </row>
    <row r="207" spans="1:6" x14ac:dyDescent="0.2">
      <c r="A207" s="117"/>
      <c r="B207" s="10">
        <v>200</v>
      </c>
      <c r="C207" s="11" t="e">
        <f t="shared" si="14"/>
        <v>#REF!</v>
      </c>
      <c r="D207" s="11" t="e">
        <f t="shared" si="12"/>
        <v>#REF!</v>
      </c>
      <c r="E207" s="11" t="e">
        <f t="shared" si="13"/>
        <v>#REF!</v>
      </c>
      <c r="F207" s="12" t="e">
        <f t="shared" si="15"/>
        <v>#REF!</v>
      </c>
    </row>
    <row r="208" spans="1:6" x14ac:dyDescent="0.2">
      <c r="A208" s="117"/>
      <c r="B208" s="10">
        <v>201</v>
      </c>
      <c r="C208" s="11" t="e">
        <f t="shared" si="14"/>
        <v>#REF!</v>
      </c>
      <c r="D208" s="11" t="e">
        <f t="shared" si="12"/>
        <v>#REF!</v>
      </c>
      <c r="E208" s="11" t="e">
        <f t="shared" si="13"/>
        <v>#REF!</v>
      </c>
      <c r="F208" s="12" t="e">
        <f t="shared" si="15"/>
        <v>#REF!</v>
      </c>
    </row>
    <row r="209" spans="1:6" x14ac:dyDescent="0.2">
      <c r="A209" s="117"/>
      <c r="B209" s="10">
        <v>202</v>
      </c>
      <c r="C209" s="11" t="e">
        <f t="shared" si="14"/>
        <v>#REF!</v>
      </c>
      <c r="D209" s="11" t="e">
        <f t="shared" si="12"/>
        <v>#REF!</v>
      </c>
      <c r="E209" s="11" t="e">
        <f t="shared" si="13"/>
        <v>#REF!</v>
      </c>
      <c r="F209" s="12" t="e">
        <f t="shared" si="15"/>
        <v>#REF!</v>
      </c>
    </row>
    <row r="210" spans="1:6" x14ac:dyDescent="0.2">
      <c r="A210" s="117"/>
      <c r="B210" s="10">
        <v>203</v>
      </c>
      <c r="C210" s="11" t="e">
        <f t="shared" si="14"/>
        <v>#REF!</v>
      </c>
      <c r="D210" s="11" t="e">
        <f t="shared" si="12"/>
        <v>#REF!</v>
      </c>
      <c r="E210" s="11" t="e">
        <f t="shared" si="13"/>
        <v>#REF!</v>
      </c>
      <c r="F210" s="12" t="e">
        <f t="shared" si="15"/>
        <v>#REF!</v>
      </c>
    </row>
    <row r="211" spans="1:6" x14ac:dyDescent="0.2">
      <c r="A211" s="118"/>
      <c r="B211" s="13">
        <v>204</v>
      </c>
      <c r="C211" s="14" t="e">
        <f t="shared" si="14"/>
        <v>#REF!</v>
      </c>
      <c r="D211" s="14" t="e">
        <f t="shared" si="12"/>
        <v>#REF!</v>
      </c>
      <c r="E211" s="14" t="e">
        <f t="shared" si="13"/>
        <v>#REF!</v>
      </c>
      <c r="F211" s="15" t="e">
        <f t="shared" si="15"/>
        <v>#REF!</v>
      </c>
    </row>
    <row r="212" spans="1:6" ht="12.75" customHeight="1" x14ac:dyDescent="0.2">
      <c r="A212" s="116" t="s">
        <v>93</v>
      </c>
      <c r="B212" s="7">
        <v>205</v>
      </c>
      <c r="C212" s="8" t="e">
        <f t="shared" si="14"/>
        <v>#REF!</v>
      </c>
      <c r="D212" s="8" t="e">
        <f t="shared" si="12"/>
        <v>#REF!</v>
      </c>
      <c r="E212" s="8" t="e">
        <f t="shared" si="13"/>
        <v>#REF!</v>
      </c>
      <c r="F212" s="9" t="e">
        <f t="shared" si="15"/>
        <v>#REF!</v>
      </c>
    </row>
    <row r="213" spans="1:6" x14ac:dyDescent="0.2">
      <c r="A213" s="117"/>
      <c r="B213" s="10">
        <v>206</v>
      </c>
      <c r="C213" s="11" t="e">
        <f t="shared" si="14"/>
        <v>#REF!</v>
      </c>
      <c r="D213" s="11" t="e">
        <f t="shared" si="12"/>
        <v>#REF!</v>
      </c>
      <c r="E213" s="11" t="e">
        <f t="shared" si="13"/>
        <v>#REF!</v>
      </c>
      <c r="F213" s="12" t="e">
        <f t="shared" si="15"/>
        <v>#REF!</v>
      </c>
    </row>
    <row r="214" spans="1:6" x14ac:dyDescent="0.2">
      <c r="A214" s="117"/>
      <c r="B214" s="10">
        <v>207</v>
      </c>
      <c r="C214" s="11" t="e">
        <f t="shared" si="14"/>
        <v>#REF!</v>
      </c>
      <c r="D214" s="11" t="e">
        <f t="shared" si="12"/>
        <v>#REF!</v>
      </c>
      <c r="E214" s="11" t="e">
        <f t="shared" si="13"/>
        <v>#REF!</v>
      </c>
      <c r="F214" s="12" t="e">
        <f t="shared" si="15"/>
        <v>#REF!</v>
      </c>
    </row>
    <row r="215" spans="1:6" x14ac:dyDescent="0.2">
      <c r="A215" s="117"/>
      <c r="B215" s="10">
        <v>208</v>
      </c>
      <c r="C215" s="11" t="e">
        <f t="shared" si="14"/>
        <v>#REF!</v>
      </c>
      <c r="D215" s="11" t="e">
        <f t="shared" si="12"/>
        <v>#REF!</v>
      </c>
      <c r="E215" s="11" t="e">
        <f t="shared" si="13"/>
        <v>#REF!</v>
      </c>
      <c r="F215" s="12" t="e">
        <f t="shared" si="15"/>
        <v>#REF!</v>
      </c>
    </row>
    <row r="216" spans="1:6" x14ac:dyDescent="0.2">
      <c r="A216" s="117"/>
      <c r="B216" s="10">
        <v>209</v>
      </c>
      <c r="C216" s="11" t="e">
        <f t="shared" si="14"/>
        <v>#REF!</v>
      </c>
      <c r="D216" s="11" t="e">
        <f t="shared" si="12"/>
        <v>#REF!</v>
      </c>
      <c r="E216" s="11" t="e">
        <f t="shared" si="13"/>
        <v>#REF!</v>
      </c>
      <c r="F216" s="12" t="e">
        <f t="shared" si="15"/>
        <v>#REF!</v>
      </c>
    </row>
    <row r="217" spans="1:6" x14ac:dyDescent="0.2">
      <c r="A217" s="117"/>
      <c r="B217" s="10">
        <v>210</v>
      </c>
      <c r="C217" s="11" t="e">
        <f t="shared" si="14"/>
        <v>#REF!</v>
      </c>
      <c r="D217" s="11" t="e">
        <f t="shared" si="12"/>
        <v>#REF!</v>
      </c>
      <c r="E217" s="11" t="e">
        <f t="shared" si="13"/>
        <v>#REF!</v>
      </c>
      <c r="F217" s="12" t="e">
        <f t="shared" si="15"/>
        <v>#REF!</v>
      </c>
    </row>
    <row r="218" spans="1:6" x14ac:dyDescent="0.2">
      <c r="A218" s="117"/>
      <c r="B218" s="10">
        <v>211</v>
      </c>
      <c r="C218" s="11" t="e">
        <f t="shared" si="14"/>
        <v>#REF!</v>
      </c>
      <c r="D218" s="11" t="e">
        <f t="shared" si="12"/>
        <v>#REF!</v>
      </c>
      <c r="E218" s="11" t="e">
        <f t="shared" si="13"/>
        <v>#REF!</v>
      </c>
      <c r="F218" s="12" t="e">
        <f t="shared" si="15"/>
        <v>#REF!</v>
      </c>
    </row>
    <row r="219" spans="1:6" x14ac:dyDescent="0.2">
      <c r="A219" s="117"/>
      <c r="B219" s="10">
        <v>212</v>
      </c>
      <c r="C219" s="11" t="e">
        <f t="shared" si="14"/>
        <v>#REF!</v>
      </c>
      <c r="D219" s="11" t="e">
        <f t="shared" si="12"/>
        <v>#REF!</v>
      </c>
      <c r="E219" s="11" t="e">
        <f t="shared" si="13"/>
        <v>#REF!</v>
      </c>
      <c r="F219" s="12" t="e">
        <f t="shared" si="15"/>
        <v>#REF!</v>
      </c>
    </row>
    <row r="220" spans="1:6" x14ac:dyDescent="0.2">
      <c r="A220" s="117"/>
      <c r="B220" s="10">
        <v>213</v>
      </c>
      <c r="C220" s="11" t="e">
        <f t="shared" si="14"/>
        <v>#REF!</v>
      </c>
      <c r="D220" s="11" t="e">
        <f t="shared" si="12"/>
        <v>#REF!</v>
      </c>
      <c r="E220" s="11" t="e">
        <f t="shared" si="13"/>
        <v>#REF!</v>
      </c>
      <c r="F220" s="12" t="e">
        <f t="shared" si="15"/>
        <v>#REF!</v>
      </c>
    </row>
    <row r="221" spans="1:6" x14ac:dyDescent="0.2">
      <c r="A221" s="117"/>
      <c r="B221" s="10">
        <v>214</v>
      </c>
      <c r="C221" s="11" t="e">
        <f t="shared" si="14"/>
        <v>#REF!</v>
      </c>
      <c r="D221" s="11" t="e">
        <f t="shared" si="12"/>
        <v>#REF!</v>
      </c>
      <c r="E221" s="11" t="e">
        <f t="shared" si="13"/>
        <v>#REF!</v>
      </c>
      <c r="F221" s="12" t="e">
        <f t="shared" si="15"/>
        <v>#REF!</v>
      </c>
    </row>
    <row r="222" spans="1:6" x14ac:dyDescent="0.2">
      <c r="A222" s="117"/>
      <c r="B222" s="10">
        <v>215</v>
      </c>
      <c r="C222" s="11" t="e">
        <f t="shared" si="14"/>
        <v>#REF!</v>
      </c>
      <c r="D222" s="11" t="e">
        <f t="shared" si="12"/>
        <v>#REF!</v>
      </c>
      <c r="E222" s="11" t="e">
        <f t="shared" si="13"/>
        <v>#REF!</v>
      </c>
      <c r="F222" s="12" t="e">
        <f t="shared" si="15"/>
        <v>#REF!</v>
      </c>
    </row>
    <row r="223" spans="1:6" x14ac:dyDescent="0.2">
      <c r="A223" s="118"/>
      <c r="B223" s="13">
        <v>216</v>
      </c>
      <c r="C223" s="14" t="e">
        <f t="shared" si="14"/>
        <v>#REF!</v>
      </c>
      <c r="D223" s="14" t="e">
        <f t="shared" si="12"/>
        <v>#REF!</v>
      </c>
      <c r="E223" s="14" t="e">
        <f t="shared" si="13"/>
        <v>#REF!</v>
      </c>
      <c r="F223" s="15" t="e">
        <f t="shared" si="15"/>
        <v>#REF!</v>
      </c>
    </row>
    <row r="224" spans="1:6" ht="12.75" customHeight="1" x14ac:dyDescent="0.2">
      <c r="A224" s="116" t="s">
        <v>94</v>
      </c>
      <c r="B224" s="7">
        <v>217</v>
      </c>
      <c r="C224" s="8" t="e">
        <f t="shared" si="14"/>
        <v>#REF!</v>
      </c>
      <c r="D224" s="8" t="e">
        <f t="shared" si="12"/>
        <v>#REF!</v>
      </c>
      <c r="E224" s="8" t="e">
        <f t="shared" si="13"/>
        <v>#REF!</v>
      </c>
      <c r="F224" s="9" t="e">
        <f t="shared" si="15"/>
        <v>#REF!</v>
      </c>
    </row>
    <row r="225" spans="1:6" x14ac:dyDescent="0.2">
      <c r="A225" s="117"/>
      <c r="B225" s="10">
        <v>218</v>
      </c>
      <c r="C225" s="11" t="e">
        <f t="shared" si="14"/>
        <v>#REF!</v>
      </c>
      <c r="D225" s="11" t="e">
        <f t="shared" si="12"/>
        <v>#REF!</v>
      </c>
      <c r="E225" s="11" t="e">
        <f t="shared" si="13"/>
        <v>#REF!</v>
      </c>
      <c r="F225" s="12" t="e">
        <f t="shared" si="15"/>
        <v>#REF!</v>
      </c>
    </row>
    <row r="226" spans="1:6" x14ac:dyDescent="0.2">
      <c r="A226" s="117"/>
      <c r="B226" s="10">
        <v>219</v>
      </c>
      <c r="C226" s="11" t="e">
        <f t="shared" si="14"/>
        <v>#REF!</v>
      </c>
      <c r="D226" s="11" t="e">
        <f t="shared" si="12"/>
        <v>#REF!</v>
      </c>
      <c r="E226" s="11" t="e">
        <f t="shared" si="13"/>
        <v>#REF!</v>
      </c>
      <c r="F226" s="12" t="e">
        <f t="shared" si="15"/>
        <v>#REF!</v>
      </c>
    </row>
    <row r="227" spans="1:6" x14ac:dyDescent="0.2">
      <c r="A227" s="117"/>
      <c r="B227" s="10">
        <v>220</v>
      </c>
      <c r="C227" s="11" t="e">
        <f t="shared" si="14"/>
        <v>#REF!</v>
      </c>
      <c r="D227" s="11" t="e">
        <f t="shared" si="12"/>
        <v>#REF!</v>
      </c>
      <c r="E227" s="11" t="e">
        <f t="shared" si="13"/>
        <v>#REF!</v>
      </c>
      <c r="F227" s="12" t="e">
        <f t="shared" si="15"/>
        <v>#REF!</v>
      </c>
    </row>
    <row r="228" spans="1:6" x14ac:dyDescent="0.2">
      <c r="A228" s="117"/>
      <c r="B228" s="10">
        <v>221</v>
      </c>
      <c r="C228" s="11" t="e">
        <f t="shared" si="14"/>
        <v>#REF!</v>
      </c>
      <c r="D228" s="11" t="e">
        <f t="shared" si="12"/>
        <v>#REF!</v>
      </c>
      <c r="E228" s="11" t="e">
        <f t="shared" si="13"/>
        <v>#REF!</v>
      </c>
      <c r="F228" s="12" t="e">
        <f t="shared" si="15"/>
        <v>#REF!</v>
      </c>
    </row>
    <row r="229" spans="1:6" x14ac:dyDescent="0.2">
      <c r="A229" s="117"/>
      <c r="B229" s="10">
        <v>222</v>
      </c>
      <c r="C229" s="11" t="e">
        <f t="shared" si="14"/>
        <v>#REF!</v>
      </c>
      <c r="D229" s="11" t="e">
        <f t="shared" si="12"/>
        <v>#REF!</v>
      </c>
      <c r="E229" s="11" t="e">
        <f t="shared" si="13"/>
        <v>#REF!</v>
      </c>
      <c r="F229" s="12" t="e">
        <f t="shared" si="15"/>
        <v>#REF!</v>
      </c>
    </row>
    <row r="230" spans="1:6" x14ac:dyDescent="0.2">
      <c r="A230" s="117"/>
      <c r="B230" s="10">
        <v>223</v>
      </c>
      <c r="C230" s="11" t="e">
        <f t="shared" si="14"/>
        <v>#REF!</v>
      </c>
      <c r="D230" s="11" t="e">
        <f t="shared" si="12"/>
        <v>#REF!</v>
      </c>
      <c r="E230" s="11" t="e">
        <f t="shared" si="13"/>
        <v>#REF!</v>
      </c>
      <c r="F230" s="12" t="e">
        <f t="shared" si="15"/>
        <v>#REF!</v>
      </c>
    </row>
    <row r="231" spans="1:6" x14ac:dyDescent="0.2">
      <c r="A231" s="117"/>
      <c r="B231" s="10">
        <v>224</v>
      </c>
      <c r="C231" s="11" t="e">
        <f t="shared" si="14"/>
        <v>#REF!</v>
      </c>
      <c r="D231" s="11" t="e">
        <f t="shared" si="12"/>
        <v>#REF!</v>
      </c>
      <c r="E231" s="11" t="e">
        <f t="shared" si="13"/>
        <v>#REF!</v>
      </c>
      <c r="F231" s="12" t="e">
        <f t="shared" si="15"/>
        <v>#REF!</v>
      </c>
    </row>
    <row r="232" spans="1:6" x14ac:dyDescent="0.2">
      <c r="A232" s="117"/>
      <c r="B232" s="10">
        <v>225</v>
      </c>
      <c r="C232" s="11" t="e">
        <f t="shared" si="14"/>
        <v>#REF!</v>
      </c>
      <c r="D232" s="11" t="e">
        <f t="shared" si="12"/>
        <v>#REF!</v>
      </c>
      <c r="E232" s="11" t="e">
        <f t="shared" si="13"/>
        <v>#REF!</v>
      </c>
      <c r="F232" s="12" t="e">
        <f t="shared" si="15"/>
        <v>#REF!</v>
      </c>
    </row>
    <row r="233" spans="1:6" x14ac:dyDescent="0.2">
      <c r="A233" s="117"/>
      <c r="B233" s="10">
        <v>226</v>
      </c>
      <c r="C233" s="11" t="e">
        <f t="shared" si="14"/>
        <v>#REF!</v>
      </c>
      <c r="D233" s="11" t="e">
        <f t="shared" si="12"/>
        <v>#REF!</v>
      </c>
      <c r="E233" s="11" t="e">
        <f t="shared" si="13"/>
        <v>#REF!</v>
      </c>
      <c r="F233" s="12" t="e">
        <f t="shared" si="15"/>
        <v>#REF!</v>
      </c>
    </row>
    <row r="234" spans="1:6" x14ac:dyDescent="0.2">
      <c r="A234" s="117"/>
      <c r="B234" s="10">
        <v>227</v>
      </c>
      <c r="C234" s="11" t="e">
        <f t="shared" si="14"/>
        <v>#REF!</v>
      </c>
      <c r="D234" s="11" t="e">
        <f t="shared" si="12"/>
        <v>#REF!</v>
      </c>
      <c r="E234" s="11" t="e">
        <f t="shared" si="13"/>
        <v>#REF!</v>
      </c>
      <c r="F234" s="12" t="e">
        <f t="shared" si="15"/>
        <v>#REF!</v>
      </c>
    </row>
    <row r="235" spans="1:6" x14ac:dyDescent="0.2">
      <c r="A235" s="118"/>
      <c r="B235" s="13">
        <v>228</v>
      </c>
      <c r="C235" s="14" t="e">
        <f t="shared" si="14"/>
        <v>#REF!</v>
      </c>
      <c r="D235" s="14" t="e">
        <f t="shared" si="12"/>
        <v>#REF!</v>
      </c>
      <c r="E235" s="14" t="e">
        <f t="shared" si="13"/>
        <v>#REF!</v>
      </c>
      <c r="F235" s="15" t="e">
        <f t="shared" si="15"/>
        <v>#REF!</v>
      </c>
    </row>
    <row r="236" spans="1:6" ht="12.75" customHeight="1" x14ac:dyDescent="0.2">
      <c r="A236" s="116" t="s">
        <v>95</v>
      </c>
      <c r="B236" s="7">
        <v>229</v>
      </c>
      <c r="C236" s="8" t="e">
        <f t="shared" si="14"/>
        <v>#REF!</v>
      </c>
      <c r="D236" s="8" t="e">
        <f t="shared" si="12"/>
        <v>#REF!</v>
      </c>
      <c r="E236" s="8" t="e">
        <f t="shared" si="13"/>
        <v>#REF!</v>
      </c>
      <c r="F236" s="9" t="e">
        <f t="shared" si="15"/>
        <v>#REF!</v>
      </c>
    </row>
    <row r="237" spans="1:6" x14ac:dyDescent="0.2">
      <c r="A237" s="117"/>
      <c r="B237" s="10">
        <v>230</v>
      </c>
      <c r="C237" s="11" t="e">
        <f t="shared" si="14"/>
        <v>#REF!</v>
      </c>
      <c r="D237" s="11" t="e">
        <f t="shared" si="12"/>
        <v>#REF!</v>
      </c>
      <c r="E237" s="11" t="e">
        <f t="shared" si="13"/>
        <v>#REF!</v>
      </c>
      <c r="F237" s="12" t="e">
        <f t="shared" si="15"/>
        <v>#REF!</v>
      </c>
    </row>
    <row r="238" spans="1:6" x14ac:dyDescent="0.2">
      <c r="A238" s="117"/>
      <c r="B238" s="10">
        <v>231</v>
      </c>
      <c r="C238" s="11" t="e">
        <f t="shared" si="14"/>
        <v>#REF!</v>
      </c>
      <c r="D238" s="11" t="e">
        <f t="shared" si="12"/>
        <v>#REF!</v>
      </c>
      <c r="E238" s="11" t="e">
        <f t="shared" si="13"/>
        <v>#REF!</v>
      </c>
      <c r="F238" s="12" t="e">
        <f t="shared" si="15"/>
        <v>#REF!</v>
      </c>
    </row>
    <row r="239" spans="1:6" x14ac:dyDescent="0.2">
      <c r="A239" s="117"/>
      <c r="B239" s="10">
        <v>232</v>
      </c>
      <c r="C239" s="11" t="e">
        <f t="shared" si="14"/>
        <v>#REF!</v>
      </c>
      <c r="D239" s="11" t="e">
        <f t="shared" si="12"/>
        <v>#REF!</v>
      </c>
      <c r="E239" s="11" t="e">
        <f t="shared" si="13"/>
        <v>#REF!</v>
      </c>
      <c r="F239" s="12" t="e">
        <f t="shared" si="15"/>
        <v>#REF!</v>
      </c>
    </row>
    <row r="240" spans="1:6" x14ac:dyDescent="0.2">
      <c r="A240" s="117"/>
      <c r="B240" s="10">
        <v>233</v>
      </c>
      <c r="C240" s="11" t="e">
        <f t="shared" si="14"/>
        <v>#REF!</v>
      </c>
      <c r="D240" s="11" t="e">
        <f t="shared" si="12"/>
        <v>#REF!</v>
      </c>
      <c r="E240" s="11" t="e">
        <f t="shared" si="13"/>
        <v>#REF!</v>
      </c>
      <c r="F240" s="12" t="e">
        <f t="shared" si="15"/>
        <v>#REF!</v>
      </c>
    </row>
    <row r="241" spans="1:6" x14ac:dyDescent="0.2">
      <c r="A241" s="117"/>
      <c r="B241" s="10">
        <v>234</v>
      </c>
      <c r="C241" s="11" t="e">
        <f t="shared" si="14"/>
        <v>#REF!</v>
      </c>
      <c r="D241" s="11" t="e">
        <f t="shared" si="12"/>
        <v>#REF!</v>
      </c>
      <c r="E241" s="11" t="e">
        <f t="shared" si="13"/>
        <v>#REF!</v>
      </c>
      <c r="F241" s="12" t="e">
        <f t="shared" si="15"/>
        <v>#REF!</v>
      </c>
    </row>
    <row r="242" spans="1:6" x14ac:dyDescent="0.2">
      <c r="A242" s="117"/>
      <c r="B242" s="10">
        <v>235</v>
      </c>
      <c r="C242" s="11" t="e">
        <f t="shared" si="14"/>
        <v>#REF!</v>
      </c>
      <c r="D242" s="11" t="e">
        <f t="shared" si="12"/>
        <v>#REF!</v>
      </c>
      <c r="E242" s="11" t="e">
        <f t="shared" si="13"/>
        <v>#REF!</v>
      </c>
      <c r="F242" s="12" t="e">
        <f t="shared" si="15"/>
        <v>#REF!</v>
      </c>
    </row>
    <row r="243" spans="1:6" x14ac:dyDescent="0.2">
      <c r="A243" s="117"/>
      <c r="B243" s="10">
        <v>236</v>
      </c>
      <c r="C243" s="11" t="e">
        <f t="shared" si="14"/>
        <v>#REF!</v>
      </c>
      <c r="D243" s="11" t="e">
        <f t="shared" si="12"/>
        <v>#REF!</v>
      </c>
      <c r="E243" s="11" t="e">
        <f t="shared" si="13"/>
        <v>#REF!</v>
      </c>
      <c r="F243" s="12" t="e">
        <f t="shared" si="15"/>
        <v>#REF!</v>
      </c>
    </row>
    <row r="244" spans="1:6" x14ac:dyDescent="0.2">
      <c r="A244" s="117"/>
      <c r="B244" s="10">
        <v>237</v>
      </c>
      <c r="C244" s="11" t="e">
        <f t="shared" si="14"/>
        <v>#REF!</v>
      </c>
      <c r="D244" s="11" t="e">
        <f t="shared" si="12"/>
        <v>#REF!</v>
      </c>
      <c r="E244" s="11" t="e">
        <f t="shared" si="13"/>
        <v>#REF!</v>
      </c>
      <c r="F244" s="12" t="e">
        <f t="shared" si="15"/>
        <v>#REF!</v>
      </c>
    </row>
    <row r="245" spans="1:6" x14ac:dyDescent="0.2">
      <c r="A245" s="117"/>
      <c r="B245" s="10">
        <v>238</v>
      </c>
      <c r="C245" s="11" t="e">
        <f t="shared" si="14"/>
        <v>#REF!</v>
      </c>
      <c r="D245" s="11" t="e">
        <f t="shared" si="12"/>
        <v>#REF!</v>
      </c>
      <c r="E245" s="11" t="e">
        <f t="shared" si="13"/>
        <v>#REF!</v>
      </c>
      <c r="F245" s="12" t="e">
        <f t="shared" si="15"/>
        <v>#REF!</v>
      </c>
    </row>
    <row r="246" spans="1:6" x14ac:dyDescent="0.2">
      <c r="A246" s="117"/>
      <c r="B246" s="10">
        <v>239</v>
      </c>
      <c r="C246" s="11" t="e">
        <f t="shared" si="14"/>
        <v>#REF!</v>
      </c>
      <c r="D246" s="11" t="e">
        <f t="shared" si="12"/>
        <v>#REF!</v>
      </c>
      <c r="E246" s="11" t="e">
        <f t="shared" si="13"/>
        <v>#REF!</v>
      </c>
      <c r="F246" s="12" t="e">
        <f t="shared" si="15"/>
        <v>#REF!</v>
      </c>
    </row>
    <row r="247" spans="1:6" x14ac:dyDescent="0.2">
      <c r="A247" s="118"/>
      <c r="B247" s="13">
        <v>240</v>
      </c>
      <c r="C247" s="14" t="e">
        <f t="shared" si="14"/>
        <v>#REF!</v>
      </c>
      <c r="D247" s="14" t="e">
        <f t="shared" si="12"/>
        <v>#REF!</v>
      </c>
      <c r="E247" s="14" t="e">
        <f t="shared" si="13"/>
        <v>#REF!</v>
      </c>
      <c r="F247" s="15" t="e">
        <f t="shared" si="15"/>
        <v>#REF!</v>
      </c>
    </row>
    <row r="248" spans="1:6" ht="12.75" customHeight="1" x14ac:dyDescent="0.2">
      <c r="A248" s="116" t="s">
        <v>96</v>
      </c>
      <c r="B248" s="7">
        <v>241</v>
      </c>
      <c r="C248" s="8" t="e">
        <f t="shared" si="14"/>
        <v>#REF!</v>
      </c>
      <c r="D248" s="8" t="e">
        <f t="shared" si="12"/>
        <v>#REF!</v>
      </c>
      <c r="E248" s="8" t="e">
        <f t="shared" si="13"/>
        <v>#REF!</v>
      </c>
      <c r="F248" s="9" t="e">
        <f t="shared" si="15"/>
        <v>#REF!</v>
      </c>
    </row>
    <row r="249" spans="1:6" x14ac:dyDescent="0.2">
      <c r="A249" s="117"/>
      <c r="B249" s="10">
        <v>242</v>
      </c>
      <c r="C249" s="11" t="e">
        <f t="shared" si="14"/>
        <v>#REF!</v>
      </c>
      <c r="D249" s="11" t="e">
        <f t="shared" si="12"/>
        <v>#REF!</v>
      </c>
      <c r="E249" s="11" t="e">
        <f t="shared" si="13"/>
        <v>#REF!</v>
      </c>
      <c r="F249" s="12" t="e">
        <f t="shared" si="15"/>
        <v>#REF!</v>
      </c>
    </row>
    <row r="250" spans="1:6" x14ac:dyDescent="0.2">
      <c r="A250" s="117"/>
      <c r="B250" s="10">
        <v>243</v>
      </c>
      <c r="C250" s="11" t="e">
        <f t="shared" si="14"/>
        <v>#REF!</v>
      </c>
      <c r="D250" s="11" t="e">
        <f t="shared" si="12"/>
        <v>#REF!</v>
      </c>
      <c r="E250" s="11" t="e">
        <f t="shared" si="13"/>
        <v>#REF!</v>
      </c>
      <c r="F250" s="12" t="e">
        <f t="shared" si="15"/>
        <v>#REF!</v>
      </c>
    </row>
    <row r="251" spans="1:6" x14ac:dyDescent="0.2">
      <c r="A251" s="117"/>
      <c r="B251" s="10">
        <v>244</v>
      </c>
      <c r="C251" s="11" t="e">
        <f t="shared" si="14"/>
        <v>#REF!</v>
      </c>
      <c r="D251" s="11" t="e">
        <f t="shared" si="12"/>
        <v>#REF!</v>
      </c>
      <c r="E251" s="11" t="e">
        <f t="shared" si="13"/>
        <v>#REF!</v>
      </c>
      <c r="F251" s="12" t="e">
        <f t="shared" si="15"/>
        <v>#REF!</v>
      </c>
    </row>
    <row r="252" spans="1:6" x14ac:dyDescent="0.2">
      <c r="A252" s="117"/>
      <c r="B252" s="10">
        <v>245</v>
      </c>
      <c r="C252" s="11" t="e">
        <f t="shared" si="14"/>
        <v>#REF!</v>
      </c>
      <c r="D252" s="11" t="e">
        <f t="shared" si="12"/>
        <v>#REF!</v>
      </c>
      <c r="E252" s="11" t="e">
        <f t="shared" si="13"/>
        <v>#REF!</v>
      </c>
      <c r="F252" s="12" t="e">
        <f t="shared" si="15"/>
        <v>#REF!</v>
      </c>
    </row>
    <row r="253" spans="1:6" x14ac:dyDescent="0.2">
      <c r="A253" s="117"/>
      <c r="B253" s="10">
        <v>246</v>
      </c>
      <c r="C253" s="11" t="e">
        <f t="shared" si="14"/>
        <v>#REF!</v>
      </c>
      <c r="D253" s="11" t="e">
        <f t="shared" si="12"/>
        <v>#REF!</v>
      </c>
      <c r="E253" s="11" t="e">
        <f t="shared" si="13"/>
        <v>#REF!</v>
      </c>
      <c r="F253" s="12" t="e">
        <f t="shared" si="15"/>
        <v>#REF!</v>
      </c>
    </row>
    <row r="254" spans="1:6" x14ac:dyDescent="0.2">
      <c r="A254" s="117"/>
      <c r="B254" s="10">
        <v>247</v>
      </c>
      <c r="C254" s="11" t="e">
        <f t="shared" si="14"/>
        <v>#REF!</v>
      </c>
      <c r="D254" s="11" t="e">
        <f t="shared" si="12"/>
        <v>#REF!</v>
      </c>
      <c r="E254" s="11" t="e">
        <f t="shared" si="13"/>
        <v>#REF!</v>
      </c>
      <c r="F254" s="12" t="e">
        <f t="shared" si="15"/>
        <v>#REF!</v>
      </c>
    </row>
    <row r="255" spans="1:6" x14ac:dyDescent="0.2">
      <c r="A255" s="117"/>
      <c r="B255" s="10">
        <v>248</v>
      </c>
      <c r="C255" s="11" t="e">
        <f t="shared" si="14"/>
        <v>#REF!</v>
      </c>
      <c r="D255" s="11" t="e">
        <f t="shared" si="12"/>
        <v>#REF!</v>
      </c>
      <c r="E255" s="11" t="e">
        <f t="shared" si="13"/>
        <v>#REF!</v>
      </c>
      <c r="F255" s="12" t="e">
        <f t="shared" si="15"/>
        <v>#REF!</v>
      </c>
    </row>
    <row r="256" spans="1:6" x14ac:dyDescent="0.2">
      <c r="A256" s="117"/>
      <c r="B256" s="10">
        <v>249</v>
      </c>
      <c r="C256" s="11" t="e">
        <f t="shared" si="14"/>
        <v>#REF!</v>
      </c>
      <c r="D256" s="11" t="e">
        <f t="shared" si="12"/>
        <v>#REF!</v>
      </c>
      <c r="E256" s="11" t="e">
        <f t="shared" si="13"/>
        <v>#REF!</v>
      </c>
      <c r="F256" s="12" t="e">
        <f t="shared" si="15"/>
        <v>#REF!</v>
      </c>
    </row>
    <row r="257" spans="1:6" x14ac:dyDescent="0.2">
      <c r="A257" s="117"/>
      <c r="B257" s="10">
        <v>250</v>
      </c>
      <c r="C257" s="11" t="e">
        <f t="shared" si="14"/>
        <v>#REF!</v>
      </c>
      <c r="D257" s="11" t="e">
        <f t="shared" si="12"/>
        <v>#REF!</v>
      </c>
      <c r="E257" s="11" t="e">
        <f t="shared" si="13"/>
        <v>#REF!</v>
      </c>
      <c r="F257" s="12" t="e">
        <f t="shared" si="15"/>
        <v>#REF!</v>
      </c>
    </row>
    <row r="258" spans="1:6" x14ac:dyDescent="0.2">
      <c r="A258" s="117"/>
      <c r="B258" s="10">
        <v>251</v>
      </c>
      <c r="C258" s="11" t="e">
        <f t="shared" si="14"/>
        <v>#REF!</v>
      </c>
      <c r="D258" s="11" t="e">
        <f t="shared" si="12"/>
        <v>#REF!</v>
      </c>
      <c r="E258" s="11" t="e">
        <f t="shared" si="13"/>
        <v>#REF!</v>
      </c>
      <c r="F258" s="12" t="e">
        <f t="shared" si="15"/>
        <v>#REF!</v>
      </c>
    </row>
    <row r="259" spans="1:6" x14ac:dyDescent="0.2">
      <c r="A259" s="118"/>
      <c r="B259" s="13">
        <v>252</v>
      </c>
      <c r="C259" s="14" t="e">
        <f t="shared" si="14"/>
        <v>#REF!</v>
      </c>
      <c r="D259" s="14" t="e">
        <f t="shared" si="12"/>
        <v>#REF!</v>
      </c>
      <c r="E259" s="14" t="e">
        <f t="shared" si="13"/>
        <v>#REF!</v>
      </c>
      <c r="F259" s="15" t="e">
        <f t="shared" si="15"/>
        <v>#REF!</v>
      </c>
    </row>
    <row r="260" spans="1:6" ht="12.75" customHeight="1" x14ac:dyDescent="0.2">
      <c r="A260" s="116" t="s">
        <v>97</v>
      </c>
      <c r="B260" s="7">
        <v>253</v>
      </c>
      <c r="C260" s="8" t="e">
        <f t="shared" si="14"/>
        <v>#REF!</v>
      </c>
      <c r="D260" s="8" t="e">
        <f t="shared" si="12"/>
        <v>#REF!</v>
      </c>
      <c r="E260" s="8" t="e">
        <f t="shared" si="13"/>
        <v>#REF!</v>
      </c>
      <c r="F260" s="9" t="e">
        <f t="shared" si="15"/>
        <v>#REF!</v>
      </c>
    </row>
    <row r="261" spans="1:6" x14ac:dyDescent="0.2">
      <c r="A261" s="117"/>
      <c r="B261" s="10">
        <v>254</v>
      </c>
      <c r="C261" s="11" t="e">
        <f t="shared" si="14"/>
        <v>#REF!</v>
      </c>
      <c r="D261" s="11" t="e">
        <f t="shared" si="12"/>
        <v>#REF!</v>
      </c>
      <c r="E261" s="11" t="e">
        <f t="shared" si="13"/>
        <v>#REF!</v>
      </c>
      <c r="F261" s="12" t="e">
        <f t="shared" si="15"/>
        <v>#REF!</v>
      </c>
    </row>
    <row r="262" spans="1:6" x14ac:dyDescent="0.2">
      <c r="A262" s="117"/>
      <c r="B262" s="10">
        <v>255</v>
      </c>
      <c r="C262" s="11" t="e">
        <f t="shared" si="14"/>
        <v>#REF!</v>
      </c>
      <c r="D262" s="11" t="e">
        <f t="shared" si="12"/>
        <v>#REF!</v>
      </c>
      <c r="E262" s="11" t="e">
        <f t="shared" si="13"/>
        <v>#REF!</v>
      </c>
      <c r="F262" s="12" t="e">
        <f t="shared" si="15"/>
        <v>#REF!</v>
      </c>
    </row>
    <row r="263" spans="1:6" x14ac:dyDescent="0.2">
      <c r="A263" s="117"/>
      <c r="B263" s="10">
        <v>256</v>
      </c>
      <c r="C263" s="11" t="e">
        <f t="shared" si="14"/>
        <v>#REF!</v>
      </c>
      <c r="D263" s="11" t="e">
        <f t="shared" si="12"/>
        <v>#REF!</v>
      </c>
      <c r="E263" s="11" t="e">
        <f t="shared" si="13"/>
        <v>#REF!</v>
      </c>
      <c r="F263" s="12" t="e">
        <f t="shared" si="15"/>
        <v>#REF!</v>
      </c>
    </row>
    <row r="264" spans="1:6" x14ac:dyDescent="0.2">
      <c r="A264" s="117"/>
      <c r="B264" s="10">
        <v>257</v>
      </c>
      <c r="C264" s="11" t="e">
        <f t="shared" si="14"/>
        <v>#REF!</v>
      </c>
      <c r="D264" s="11" t="e">
        <f t="shared" ref="D264:D327" si="16">PPMT($C$2/12,1,($C$3*12)+1-B264,C264,0)*-1</f>
        <v>#REF!</v>
      </c>
      <c r="E264" s="11" t="e">
        <f t="shared" ref="E264:E327" si="17">IPMT($C$2/12,1,($C$3*12)+1-B264,C264,0)*-1</f>
        <v>#REF!</v>
      </c>
      <c r="F264" s="12" t="e">
        <f t="shared" si="15"/>
        <v>#REF!</v>
      </c>
    </row>
    <row r="265" spans="1:6" x14ac:dyDescent="0.2">
      <c r="A265" s="117"/>
      <c r="B265" s="10">
        <v>258</v>
      </c>
      <c r="C265" s="11" t="e">
        <f t="shared" ref="C265:C328" si="18">C264-D264</f>
        <v>#REF!</v>
      </c>
      <c r="D265" s="11" t="e">
        <f t="shared" si="16"/>
        <v>#REF!</v>
      </c>
      <c r="E265" s="11" t="e">
        <f t="shared" si="17"/>
        <v>#REF!</v>
      </c>
      <c r="F265" s="12" t="e">
        <f t="shared" ref="F265:F328" si="19">SUM(D265:E265)</f>
        <v>#REF!</v>
      </c>
    </row>
    <row r="266" spans="1:6" x14ac:dyDescent="0.2">
      <c r="A266" s="117"/>
      <c r="B266" s="10">
        <v>259</v>
      </c>
      <c r="C266" s="11" t="e">
        <f t="shared" si="18"/>
        <v>#REF!</v>
      </c>
      <c r="D266" s="11" t="e">
        <f t="shared" si="16"/>
        <v>#REF!</v>
      </c>
      <c r="E266" s="11" t="e">
        <f t="shared" si="17"/>
        <v>#REF!</v>
      </c>
      <c r="F266" s="12" t="e">
        <f t="shared" si="19"/>
        <v>#REF!</v>
      </c>
    </row>
    <row r="267" spans="1:6" x14ac:dyDescent="0.2">
      <c r="A267" s="117"/>
      <c r="B267" s="10">
        <v>260</v>
      </c>
      <c r="C267" s="11" t="e">
        <f t="shared" si="18"/>
        <v>#REF!</v>
      </c>
      <c r="D267" s="11" t="e">
        <f t="shared" si="16"/>
        <v>#REF!</v>
      </c>
      <c r="E267" s="11" t="e">
        <f t="shared" si="17"/>
        <v>#REF!</v>
      </c>
      <c r="F267" s="12" t="e">
        <f t="shared" si="19"/>
        <v>#REF!</v>
      </c>
    </row>
    <row r="268" spans="1:6" x14ac:dyDescent="0.2">
      <c r="A268" s="117"/>
      <c r="B268" s="10">
        <v>261</v>
      </c>
      <c r="C268" s="11" t="e">
        <f t="shared" si="18"/>
        <v>#REF!</v>
      </c>
      <c r="D268" s="11" t="e">
        <f t="shared" si="16"/>
        <v>#REF!</v>
      </c>
      <c r="E268" s="11" t="e">
        <f t="shared" si="17"/>
        <v>#REF!</v>
      </c>
      <c r="F268" s="12" t="e">
        <f t="shared" si="19"/>
        <v>#REF!</v>
      </c>
    </row>
    <row r="269" spans="1:6" x14ac:dyDescent="0.2">
      <c r="A269" s="117"/>
      <c r="B269" s="10">
        <v>262</v>
      </c>
      <c r="C269" s="11" t="e">
        <f t="shared" si="18"/>
        <v>#REF!</v>
      </c>
      <c r="D269" s="11" t="e">
        <f t="shared" si="16"/>
        <v>#REF!</v>
      </c>
      <c r="E269" s="11" t="e">
        <f t="shared" si="17"/>
        <v>#REF!</v>
      </c>
      <c r="F269" s="12" t="e">
        <f t="shared" si="19"/>
        <v>#REF!</v>
      </c>
    </row>
    <row r="270" spans="1:6" x14ac:dyDescent="0.2">
      <c r="A270" s="117"/>
      <c r="B270" s="10">
        <v>263</v>
      </c>
      <c r="C270" s="11" t="e">
        <f t="shared" si="18"/>
        <v>#REF!</v>
      </c>
      <c r="D270" s="11" t="e">
        <f t="shared" si="16"/>
        <v>#REF!</v>
      </c>
      <c r="E270" s="11" t="e">
        <f t="shared" si="17"/>
        <v>#REF!</v>
      </c>
      <c r="F270" s="12" t="e">
        <f t="shared" si="19"/>
        <v>#REF!</v>
      </c>
    </row>
    <row r="271" spans="1:6" x14ac:dyDescent="0.2">
      <c r="A271" s="118"/>
      <c r="B271" s="13">
        <v>264</v>
      </c>
      <c r="C271" s="14" t="e">
        <f t="shared" si="18"/>
        <v>#REF!</v>
      </c>
      <c r="D271" s="14" t="e">
        <f t="shared" si="16"/>
        <v>#REF!</v>
      </c>
      <c r="E271" s="14" t="e">
        <f t="shared" si="17"/>
        <v>#REF!</v>
      </c>
      <c r="F271" s="15" t="e">
        <f t="shared" si="19"/>
        <v>#REF!</v>
      </c>
    </row>
    <row r="272" spans="1:6" ht="12.75" customHeight="1" x14ac:dyDescent="0.2">
      <c r="A272" s="116" t="s">
        <v>98</v>
      </c>
      <c r="B272" s="7">
        <v>265</v>
      </c>
      <c r="C272" s="8" t="e">
        <f t="shared" si="18"/>
        <v>#REF!</v>
      </c>
      <c r="D272" s="8" t="e">
        <f t="shared" si="16"/>
        <v>#REF!</v>
      </c>
      <c r="E272" s="8" t="e">
        <f t="shared" si="17"/>
        <v>#REF!</v>
      </c>
      <c r="F272" s="9" t="e">
        <f t="shared" si="19"/>
        <v>#REF!</v>
      </c>
    </row>
    <row r="273" spans="1:6" x14ac:dyDescent="0.2">
      <c r="A273" s="117"/>
      <c r="B273" s="10">
        <v>266</v>
      </c>
      <c r="C273" s="11" t="e">
        <f t="shared" si="18"/>
        <v>#REF!</v>
      </c>
      <c r="D273" s="11" t="e">
        <f t="shared" si="16"/>
        <v>#REF!</v>
      </c>
      <c r="E273" s="11" t="e">
        <f t="shared" si="17"/>
        <v>#REF!</v>
      </c>
      <c r="F273" s="12" t="e">
        <f t="shared" si="19"/>
        <v>#REF!</v>
      </c>
    </row>
    <row r="274" spans="1:6" x14ac:dyDescent="0.2">
      <c r="A274" s="117"/>
      <c r="B274" s="10">
        <v>267</v>
      </c>
      <c r="C274" s="11" t="e">
        <f t="shared" si="18"/>
        <v>#REF!</v>
      </c>
      <c r="D274" s="11" t="e">
        <f t="shared" si="16"/>
        <v>#REF!</v>
      </c>
      <c r="E274" s="11" t="e">
        <f t="shared" si="17"/>
        <v>#REF!</v>
      </c>
      <c r="F274" s="12" t="e">
        <f t="shared" si="19"/>
        <v>#REF!</v>
      </c>
    </row>
    <row r="275" spans="1:6" x14ac:dyDescent="0.2">
      <c r="A275" s="117"/>
      <c r="B275" s="10">
        <v>268</v>
      </c>
      <c r="C275" s="11" t="e">
        <f t="shared" si="18"/>
        <v>#REF!</v>
      </c>
      <c r="D275" s="11" t="e">
        <f t="shared" si="16"/>
        <v>#REF!</v>
      </c>
      <c r="E275" s="11" t="e">
        <f t="shared" si="17"/>
        <v>#REF!</v>
      </c>
      <c r="F275" s="12" t="e">
        <f t="shared" si="19"/>
        <v>#REF!</v>
      </c>
    </row>
    <row r="276" spans="1:6" x14ac:dyDescent="0.2">
      <c r="A276" s="117"/>
      <c r="B276" s="10">
        <v>269</v>
      </c>
      <c r="C276" s="11" t="e">
        <f t="shared" si="18"/>
        <v>#REF!</v>
      </c>
      <c r="D276" s="11" t="e">
        <f t="shared" si="16"/>
        <v>#REF!</v>
      </c>
      <c r="E276" s="11" t="e">
        <f t="shared" si="17"/>
        <v>#REF!</v>
      </c>
      <c r="F276" s="12" t="e">
        <f t="shared" si="19"/>
        <v>#REF!</v>
      </c>
    </row>
    <row r="277" spans="1:6" x14ac:dyDescent="0.2">
      <c r="A277" s="117"/>
      <c r="B277" s="10">
        <v>270</v>
      </c>
      <c r="C277" s="11" t="e">
        <f t="shared" si="18"/>
        <v>#REF!</v>
      </c>
      <c r="D277" s="11" t="e">
        <f t="shared" si="16"/>
        <v>#REF!</v>
      </c>
      <c r="E277" s="11" t="e">
        <f t="shared" si="17"/>
        <v>#REF!</v>
      </c>
      <c r="F277" s="12" t="e">
        <f t="shared" si="19"/>
        <v>#REF!</v>
      </c>
    </row>
    <row r="278" spans="1:6" x14ac:dyDescent="0.2">
      <c r="A278" s="117"/>
      <c r="B278" s="10">
        <v>271</v>
      </c>
      <c r="C278" s="11" t="e">
        <f t="shared" si="18"/>
        <v>#REF!</v>
      </c>
      <c r="D278" s="11" t="e">
        <f t="shared" si="16"/>
        <v>#REF!</v>
      </c>
      <c r="E278" s="11" t="e">
        <f t="shared" si="17"/>
        <v>#REF!</v>
      </c>
      <c r="F278" s="12" t="e">
        <f t="shared" si="19"/>
        <v>#REF!</v>
      </c>
    </row>
    <row r="279" spans="1:6" x14ac:dyDescent="0.2">
      <c r="A279" s="117"/>
      <c r="B279" s="10">
        <v>272</v>
      </c>
      <c r="C279" s="11" t="e">
        <f t="shared" si="18"/>
        <v>#REF!</v>
      </c>
      <c r="D279" s="11" t="e">
        <f t="shared" si="16"/>
        <v>#REF!</v>
      </c>
      <c r="E279" s="11" t="e">
        <f t="shared" si="17"/>
        <v>#REF!</v>
      </c>
      <c r="F279" s="12" t="e">
        <f t="shared" si="19"/>
        <v>#REF!</v>
      </c>
    </row>
    <row r="280" spans="1:6" x14ac:dyDescent="0.2">
      <c r="A280" s="117"/>
      <c r="B280" s="10">
        <v>273</v>
      </c>
      <c r="C280" s="11" t="e">
        <f t="shared" si="18"/>
        <v>#REF!</v>
      </c>
      <c r="D280" s="11" t="e">
        <f t="shared" si="16"/>
        <v>#REF!</v>
      </c>
      <c r="E280" s="11" t="e">
        <f t="shared" si="17"/>
        <v>#REF!</v>
      </c>
      <c r="F280" s="12" t="e">
        <f t="shared" si="19"/>
        <v>#REF!</v>
      </c>
    </row>
    <row r="281" spans="1:6" x14ac:dyDescent="0.2">
      <c r="A281" s="117"/>
      <c r="B281" s="10">
        <v>274</v>
      </c>
      <c r="C281" s="11" t="e">
        <f t="shared" si="18"/>
        <v>#REF!</v>
      </c>
      <c r="D281" s="11" t="e">
        <f t="shared" si="16"/>
        <v>#REF!</v>
      </c>
      <c r="E281" s="11" t="e">
        <f t="shared" si="17"/>
        <v>#REF!</v>
      </c>
      <c r="F281" s="12" t="e">
        <f t="shared" si="19"/>
        <v>#REF!</v>
      </c>
    </row>
    <row r="282" spans="1:6" x14ac:dyDescent="0.2">
      <c r="A282" s="117"/>
      <c r="B282" s="10">
        <v>275</v>
      </c>
      <c r="C282" s="11" t="e">
        <f t="shared" si="18"/>
        <v>#REF!</v>
      </c>
      <c r="D282" s="11" t="e">
        <f t="shared" si="16"/>
        <v>#REF!</v>
      </c>
      <c r="E282" s="11" t="e">
        <f t="shared" si="17"/>
        <v>#REF!</v>
      </c>
      <c r="F282" s="12" t="e">
        <f t="shared" si="19"/>
        <v>#REF!</v>
      </c>
    </row>
    <row r="283" spans="1:6" x14ac:dyDescent="0.2">
      <c r="A283" s="118"/>
      <c r="B283" s="13">
        <v>276</v>
      </c>
      <c r="C283" s="14" t="e">
        <f t="shared" si="18"/>
        <v>#REF!</v>
      </c>
      <c r="D283" s="14" t="e">
        <f t="shared" si="16"/>
        <v>#REF!</v>
      </c>
      <c r="E283" s="14" t="e">
        <f t="shared" si="17"/>
        <v>#REF!</v>
      </c>
      <c r="F283" s="15" t="e">
        <f t="shared" si="19"/>
        <v>#REF!</v>
      </c>
    </row>
    <row r="284" spans="1:6" ht="12.75" customHeight="1" x14ac:dyDescent="0.2">
      <c r="A284" s="116" t="s">
        <v>99</v>
      </c>
      <c r="B284" s="7">
        <v>277</v>
      </c>
      <c r="C284" s="8" t="e">
        <f t="shared" si="18"/>
        <v>#REF!</v>
      </c>
      <c r="D284" s="8" t="e">
        <f t="shared" si="16"/>
        <v>#REF!</v>
      </c>
      <c r="E284" s="8" t="e">
        <f t="shared" si="17"/>
        <v>#REF!</v>
      </c>
      <c r="F284" s="9" t="e">
        <f t="shared" si="19"/>
        <v>#REF!</v>
      </c>
    </row>
    <row r="285" spans="1:6" x14ac:dyDescent="0.2">
      <c r="A285" s="117"/>
      <c r="B285" s="10">
        <v>278</v>
      </c>
      <c r="C285" s="11" t="e">
        <f t="shared" si="18"/>
        <v>#REF!</v>
      </c>
      <c r="D285" s="11" t="e">
        <f t="shared" si="16"/>
        <v>#REF!</v>
      </c>
      <c r="E285" s="11" t="e">
        <f t="shared" si="17"/>
        <v>#REF!</v>
      </c>
      <c r="F285" s="12" t="e">
        <f t="shared" si="19"/>
        <v>#REF!</v>
      </c>
    </row>
    <row r="286" spans="1:6" x14ac:dyDescent="0.2">
      <c r="A286" s="117"/>
      <c r="B286" s="10">
        <v>279</v>
      </c>
      <c r="C286" s="11" t="e">
        <f t="shared" si="18"/>
        <v>#REF!</v>
      </c>
      <c r="D286" s="11" t="e">
        <f t="shared" si="16"/>
        <v>#REF!</v>
      </c>
      <c r="E286" s="11" t="e">
        <f t="shared" si="17"/>
        <v>#REF!</v>
      </c>
      <c r="F286" s="12" t="e">
        <f t="shared" si="19"/>
        <v>#REF!</v>
      </c>
    </row>
    <row r="287" spans="1:6" x14ac:dyDescent="0.2">
      <c r="A287" s="117"/>
      <c r="B287" s="10">
        <v>280</v>
      </c>
      <c r="C287" s="11" t="e">
        <f t="shared" si="18"/>
        <v>#REF!</v>
      </c>
      <c r="D287" s="11" t="e">
        <f t="shared" si="16"/>
        <v>#REF!</v>
      </c>
      <c r="E287" s="11" t="e">
        <f t="shared" si="17"/>
        <v>#REF!</v>
      </c>
      <c r="F287" s="12" t="e">
        <f t="shared" si="19"/>
        <v>#REF!</v>
      </c>
    </row>
    <row r="288" spans="1:6" x14ac:dyDescent="0.2">
      <c r="A288" s="117"/>
      <c r="B288" s="10">
        <v>281</v>
      </c>
      <c r="C288" s="11" t="e">
        <f t="shared" si="18"/>
        <v>#REF!</v>
      </c>
      <c r="D288" s="11" t="e">
        <f t="shared" si="16"/>
        <v>#REF!</v>
      </c>
      <c r="E288" s="11" t="e">
        <f t="shared" si="17"/>
        <v>#REF!</v>
      </c>
      <c r="F288" s="12" t="e">
        <f t="shared" si="19"/>
        <v>#REF!</v>
      </c>
    </row>
    <row r="289" spans="1:6" x14ac:dyDescent="0.2">
      <c r="A289" s="117"/>
      <c r="B289" s="10">
        <v>282</v>
      </c>
      <c r="C289" s="11" t="e">
        <f t="shared" si="18"/>
        <v>#REF!</v>
      </c>
      <c r="D289" s="11" t="e">
        <f t="shared" si="16"/>
        <v>#REF!</v>
      </c>
      <c r="E289" s="11" t="e">
        <f t="shared" si="17"/>
        <v>#REF!</v>
      </c>
      <c r="F289" s="12" t="e">
        <f t="shared" si="19"/>
        <v>#REF!</v>
      </c>
    </row>
    <row r="290" spans="1:6" x14ac:dyDescent="0.2">
      <c r="A290" s="117"/>
      <c r="B290" s="10">
        <v>283</v>
      </c>
      <c r="C290" s="11" t="e">
        <f t="shared" si="18"/>
        <v>#REF!</v>
      </c>
      <c r="D290" s="11" t="e">
        <f t="shared" si="16"/>
        <v>#REF!</v>
      </c>
      <c r="E290" s="11" t="e">
        <f t="shared" si="17"/>
        <v>#REF!</v>
      </c>
      <c r="F290" s="12" t="e">
        <f t="shared" si="19"/>
        <v>#REF!</v>
      </c>
    </row>
    <row r="291" spans="1:6" x14ac:dyDescent="0.2">
      <c r="A291" s="117"/>
      <c r="B291" s="10">
        <v>284</v>
      </c>
      <c r="C291" s="11" t="e">
        <f t="shared" si="18"/>
        <v>#REF!</v>
      </c>
      <c r="D291" s="11" t="e">
        <f t="shared" si="16"/>
        <v>#REF!</v>
      </c>
      <c r="E291" s="11" t="e">
        <f t="shared" si="17"/>
        <v>#REF!</v>
      </c>
      <c r="F291" s="12" t="e">
        <f t="shared" si="19"/>
        <v>#REF!</v>
      </c>
    </row>
    <row r="292" spans="1:6" x14ac:dyDescent="0.2">
      <c r="A292" s="117"/>
      <c r="B292" s="10">
        <v>285</v>
      </c>
      <c r="C292" s="11" t="e">
        <f t="shared" si="18"/>
        <v>#REF!</v>
      </c>
      <c r="D292" s="11" t="e">
        <f t="shared" si="16"/>
        <v>#REF!</v>
      </c>
      <c r="E292" s="11" t="e">
        <f t="shared" si="17"/>
        <v>#REF!</v>
      </c>
      <c r="F292" s="12" t="e">
        <f t="shared" si="19"/>
        <v>#REF!</v>
      </c>
    </row>
    <row r="293" spans="1:6" x14ac:dyDescent="0.2">
      <c r="A293" s="117"/>
      <c r="B293" s="10">
        <v>286</v>
      </c>
      <c r="C293" s="11" t="e">
        <f t="shared" si="18"/>
        <v>#REF!</v>
      </c>
      <c r="D293" s="11" t="e">
        <f t="shared" si="16"/>
        <v>#REF!</v>
      </c>
      <c r="E293" s="11" t="e">
        <f t="shared" si="17"/>
        <v>#REF!</v>
      </c>
      <c r="F293" s="12" t="e">
        <f t="shared" si="19"/>
        <v>#REF!</v>
      </c>
    </row>
    <row r="294" spans="1:6" x14ac:dyDescent="0.2">
      <c r="A294" s="117"/>
      <c r="B294" s="10">
        <v>287</v>
      </c>
      <c r="C294" s="11" t="e">
        <f t="shared" si="18"/>
        <v>#REF!</v>
      </c>
      <c r="D294" s="11" t="e">
        <f t="shared" si="16"/>
        <v>#REF!</v>
      </c>
      <c r="E294" s="11" t="e">
        <f t="shared" si="17"/>
        <v>#REF!</v>
      </c>
      <c r="F294" s="12" t="e">
        <f t="shared" si="19"/>
        <v>#REF!</v>
      </c>
    </row>
    <row r="295" spans="1:6" x14ac:dyDescent="0.2">
      <c r="A295" s="118"/>
      <c r="B295" s="13">
        <v>288</v>
      </c>
      <c r="C295" s="14" t="e">
        <f t="shared" si="18"/>
        <v>#REF!</v>
      </c>
      <c r="D295" s="14" t="e">
        <f t="shared" si="16"/>
        <v>#REF!</v>
      </c>
      <c r="E295" s="14" t="e">
        <f t="shared" si="17"/>
        <v>#REF!</v>
      </c>
      <c r="F295" s="15" t="e">
        <f t="shared" si="19"/>
        <v>#REF!</v>
      </c>
    </row>
    <row r="296" spans="1:6" ht="12.75" customHeight="1" x14ac:dyDescent="0.2">
      <c r="A296" s="116" t="s">
        <v>100</v>
      </c>
      <c r="B296" s="7">
        <v>289</v>
      </c>
      <c r="C296" s="8" t="e">
        <f t="shared" si="18"/>
        <v>#REF!</v>
      </c>
      <c r="D296" s="8" t="e">
        <f t="shared" si="16"/>
        <v>#REF!</v>
      </c>
      <c r="E296" s="8" t="e">
        <f t="shared" si="17"/>
        <v>#REF!</v>
      </c>
      <c r="F296" s="9" t="e">
        <f t="shared" si="19"/>
        <v>#REF!</v>
      </c>
    </row>
    <row r="297" spans="1:6" x14ac:dyDescent="0.2">
      <c r="A297" s="117"/>
      <c r="B297" s="10">
        <v>290</v>
      </c>
      <c r="C297" s="11" t="e">
        <f t="shared" si="18"/>
        <v>#REF!</v>
      </c>
      <c r="D297" s="11" t="e">
        <f t="shared" si="16"/>
        <v>#REF!</v>
      </c>
      <c r="E297" s="11" t="e">
        <f t="shared" si="17"/>
        <v>#REF!</v>
      </c>
      <c r="F297" s="12" t="e">
        <f t="shared" si="19"/>
        <v>#REF!</v>
      </c>
    </row>
    <row r="298" spans="1:6" x14ac:dyDescent="0.2">
      <c r="A298" s="117"/>
      <c r="B298" s="10">
        <v>291</v>
      </c>
      <c r="C298" s="11" t="e">
        <f t="shared" si="18"/>
        <v>#REF!</v>
      </c>
      <c r="D298" s="11" t="e">
        <f t="shared" si="16"/>
        <v>#REF!</v>
      </c>
      <c r="E298" s="11" t="e">
        <f t="shared" si="17"/>
        <v>#REF!</v>
      </c>
      <c r="F298" s="12" t="e">
        <f t="shared" si="19"/>
        <v>#REF!</v>
      </c>
    </row>
    <row r="299" spans="1:6" x14ac:dyDescent="0.2">
      <c r="A299" s="117"/>
      <c r="B299" s="10">
        <v>292</v>
      </c>
      <c r="C299" s="11" t="e">
        <f t="shared" si="18"/>
        <v>#REF!</v>
      </c>
      <c r="D299" s="11" t="e">
        <f t="shared" si="16"/>
        <v>#REF!</v>
      </c>
      <c r="E299" s="11" t="e">
        <f t="shared" si="17"/>
        <v>#REF!</v>
      </c>
      <c r="F299" s="12" t="e">
        <f t="shared" si="19"/>
        <v>#REF!</v>
      </c>
    </row>
    <row r="300" spans="1:6" x14ac:dyDescent="0.2">
      <c r="A300" s="117"/>
      <c r="B300" s="10">
        <v>293</v>
      </c>
      <c r="C300" s="11" t="e">
        <f t="shared" si="18"/>
        <v>#REF!</v>
      </c>
      <c r="D300" s="11" t="e">
        <f t="shared" si="16"/>
        <v>#REF!</v>
      </c>
      <c r="E300" s="11" t="e">
        <f t="shared" si="17"/>
        <v>#REF!</v>
      </c>
      <c r="F300" s="12" t="e">
        <f t="shared" si="19"/>
        <v>#REF!</v>
      </c>
    </row>
    <row r="301" spans="1:6" x14ac:dyDescent="0.2">
      <c r="A301" s="117"/>
      <c r="B301" s="10">
        <v>294</v>
      </c>
      <c r="C301" s="11" t="e">
        <f t="shared" si="18"/>
        <v>#REF!</v>
      </c>
      <c r="D301" s="11" t="e">
        <f t="shared" si="16"/>
        <v>#REF!</v>
      </c>
      <c r="E301" s="11" t="e">
        <f t="shared" si="17"/>
        <v>#REF!</v>
      </c>
      <c r="F301" s="12" t="e">
        <f t="shared" si="19"/>
        <v>#REF!</v>
      </c>
    </row>
    <row r="302" spans="1:6" x14ac:dyDescent="0.2">
      <c r="A302" s="117"/>
      <c r="B302" s="10">
        <v>295</v>
      </c>
      <c r="C302" s="11" t="e">
        <f t="shared" si="18"/>
        <v>#REF!</v>
      </c>
      <c r="D302" s="11" t="e">
        <f t="shared" si="16"/>
        <v>#REF!</v>
      </c>
      <c r="E302" s="11" t="e">
        <f t="shared" si="17"/>
        <v>#REF!</v>
      </c>
      <c r="F302" s="12" t="e">
        <f t="shared" si="19"/>
        <v>#REF!</v>
      </c>
    </row>
    <row r="303" spans="1:6" x14ac:dyDescent="0.2">
      <c r="A303" s="117"/>
      <c r="B303" s="10">
        <v>296</v>
      </c>
      <c r="C303" s="11" t="e">
        <f t="shared" si="18"/>
        <v>#REF!</v>
      </c>
      <c r="D303" s="11" t="e">
        <f t="shared" si="16"/>
        <v>#REF!</v>
      </c>
      <c r="E303" s="11" t="e">
        <f t="shared" si="17"/>
        <v>#REF!</v>
      </c>
      <c r="F303" s="12" t="e">
        <f t="shared" si="19"/>
        <v>#REF!</v>
      </c>
    </row>
    <row r="304" spans="1:6" x14ac:dyDescent="0.2">
      <c r="A304" s="117"/>
      <c r="B304" s="10">
        <v>297</v>
      </c>
      <c r="C304" s="11" t="e">
        <f t="shared" si="18"/>
        <v>#REF!</v>
      </c>
      <c r="D304" s="11" t="e">
        <f t="shared" si="16"/>
        <v>#REF!</v>
      </c>
      <c r="E304" s="11" t="e">
        <f t="shared" si="17"/>
        <v>#REF!</v>
      </c>
      <c r="F304" s="12" t="e">
        <f t="shared" si="19"/>
        <v>#REF!</v>
      </c>
    </row>
    <row r="305" spans="1:6" x14ac:dyDescent="0.2">
      <c r="A305" s="117"/>
      <c r="B305" s="10">
        <v>298</v>
      </c>
      <c r="C305" s="11" t="e">
        <f t="shared" si="18"/>
        <v>#REF!</v>
      </c>
      <c r="D305" s="11" t="e">
        <f t="shared" si="16"/>
        <v>#REF!</v>
      </c>
      <c r="E305" s="11" t="e">
        <f t="shared" si="17"/>
        <v>#REF!</v>
      </c>
      <c r="F305" s="12" t="e">
        <f t="shared" si="19"/>
        <v>#REF!</v>
      </c>
    </row>
    <row r="306" spans="1:6" x14ac:dyDescent="0.2">
      <c r="A306" s="117"/>
      <c r="B306" s="10">
        <v>299</v>
      </c>
      <c r="C306" s="11" t="e">
        <f t="shared" si="18"/>
        <v>#REF!</v>
      </c>
      <c r="D306" s="11" t="e">
        <f t="shared" si="16"/>
        <v>#REF!</v>
      </c>
      <c r="E306" s="11" t="e">
        <f t="shared" si="17"/>
        <v>#REF!</v>
      </c>
      <c r="F306" s="12" t="e">
        <f t="shared" si="19"/>
        <v>#REF!</v>
      </c>
    </row>
    <row r="307" spans="1:6" x14ac:dyDescent="0.2">
      <c r="A307" s="118"/>
      <c r="B307" s="13">
        <v>300</v>
      </c>
      <c r="C307" s="14" t="e">
        <f t="shared" si="18"/>
        <v>#REF!</v>
      </c>
      <c r="D307" s="14" t="e">
        <f t="shared" si="16"/>
        <v>#REF!</v>
      </c>
      <c r="E307" s="14" t="e">
        <f t="shared" si="17"/>
        <v>#REF!</v>
      </c>
      <c r="F307" s="15" t="e">
        <f t="shared" si="19"/>
        <v>#REF!</v>
      </c>
    </row>
    <row r="308" spans="1:6" ht="12.75" customHeight="1" x14ac:dyDescent="0.2">
      <c r="A308" s="116" t="s">
        <v>101</v>
      </c>
      <c r="B308" s="7">
        <v>301</v>
      </c>
      <c r="C308" s="8" t="e">
        <f t="shared" si="18"/>
        <v>#REF!</v>
      </c>
      <c r="D308" s="8" t="e">
        <f t="shared" si="16"/>
        <v>#REF!</v>
      </c>
      <c r="E308" s="8" t="e">
        <f t="shared" si="17"/>
        <v>#REF!</v>
      </c>
      <c r="F308" s="9" t="e">
        <f t="shared" si="19"/>
        <v>#REF!</v>
      </c>
    </row>
    <row r="309" spans="1:6" x14ac:dyDescent="0.2">
      <c r="A309" s="117"/>
      <c r="B309" s="10">
        <v>302</v>
      </c>
      <c r="C309" s="11" t="e">
        <f t="shared" si="18"/>
        <v>#REF!</v>
      </c>
      <c r="D309" s="11" t="e">
        <f t="shared" si="16"/>
        <v>#REF!</v>
      </c>
      <c r="E309" s="11" t="e">
        <f t="shared" si="17"/>
        <v>#REF!</v>
      </c>
      <c r="F309" s="12" t="e">
        <f t="shared" si="19"/>
        <v>#REF!</v>
      </c>
    </row>
    <row r="310" spans="1:6" x14ac:dyDescent="0.2">
      <c r="A310" s="117"/>
      <c r="B310" s="10">
        <v>303</v>
      </c>
      <c r="C310" s="11" t="e">
        <f t="shared" si="18"/>
        <v>#REF!</v>
      </c>
      <c r="D310" s="11" t="e">
        <f t="shared" si="16"/>
        <v>#REF!</v>
      </c>
      <c r="E310" s="11" t="e">
        <f t="shared" si="17"/>
        <v>#REF!</v>
      </c>
      <c r="F310" s="12" t="e">
        <f t="shared" si="19"/>
        <v>#REF!</v>
      </c>
    </row>
    <row r="311" spans="1:6" x14ac:dyDescent="0.2">
      <c r="A311" s="117"/>
      <c r="B311" s="10">
        <v>304</v>
      </c>
      <c r="C311" s="11" t="e">
        <f t="shared" si="18"/>
        <v>#REF!</v>
      </c>
      <c r="D311" s="11" t="e">
        <f t="shared" si="16"/>
        <v>#REF!</v>
      </c>
      <c r="E311" s="11" t="e">
        <f t="shared" si="17"/>
        <v>#REF!</v>
      </c>
      <c r="F311" s="12" t="e">
        <f t="shared" si="19"/>
        <v>#REF!</v>
      </c>
    </row>
    <row r="312" spans="1:6" x14ac:dyDescent="0.2">
      <c r="A312" s="117"/>
      <c r="B312" s="10">
        <v>305</v>
      </c>
      <c r="C312" s="11" t="e">
        <f t="shared" si="18"/>
        <v>#REF!</v>
      </c>
      <c r="D312" s="11" t="e">
        <f t="shared" si="16"/>
        <v>#REF!</v>
      </c>
      <c r="E312" s="11" t="e">
        <f t="shared" si="17"/>
        <v>#REF!</v>
      </c>
      <c r="F312" s="12" t="e">
        <f t="shared" si="19"/>
        <v>#REF!</v>
      </c>
    </row>
    <row r="313" spans="1:6" x14ac:dyDescent="0.2">
      <c r="A313" s="117"/>
      <c r="B313" s="10">
        <v>306</v>
      </c>
      <c r="C313" s="11" t="e">
        <f t="shared" si="18"/>
        <v>#REF!</v>
      </c>
      <c r="D313" s="11" t="e">
        <f t="shared" si="16"/>
        <v>#REF!</v>
      </c>
      <c r="E313" s="11" t="e">
        <f t="shared" si="17"/>
        <v>#REF!</v>
      </c>
      <c r="F313" s="12" t="e">
        <f t="shared" si="19"/>
        <v>#REF!</v>
      </c>
    </row>
    <row r="314" spans="1:6" x14ac:dyDescent="0.2">
      <c r="A314" s="117"/>
      <c r="B314" s="10">
        <v>307</v>
      </c>
      <c r="C314" s="11" t="e">
        <f t="shared" si="18"/>
        <v>#REF!</v>
      </c>
      <c r="D314" s="11" t="e">
        <f t="shared" si="16"/>
        <v>#REF!</v>
      </c>
      <c r="E314" s="11" t="e">
        <f t="shared" si="17"/>
        <v>#REF!</v>
      </c>
      <c r="F314" s="12" t="e">
        <f t="shared" si="19"/>
        <v>#REF!</v>
      </c>
    </row>
    <row r="315" spans="1:6" x14ac:dyDescent="0.2">
      <c r="A315" s="117"/>
      <c r="B315" s="10">
        <v>308</v>
      </c>
      <c r="C315" s="11" t="e">
        <f t="shared" si="18"/>
        <v>#REF!</v>
      </c>
      <c r="D315" s="11" t="e">
        <f t="shared" si="16"/>
        <v>#REF!</v>
      </c>
      <c r="E315" s="11" t="e">
        <f t="shared" si="17"/>
        <v>#REF!</v>
      </c>
      <c r="F315" s="12" t="e">
        <f t="shared" si="19"/>
        <v>#REF!</v>
      </c>
    </row>
    <row r="316" spans="1:6" x14ac:dyDescent="0.2">
      <c r="A316" s="117"/>
      <c r="B316" s="10">
        <v>309</v>
      </c>
      <c r="C316" s="11" t="e">
        <f t="shared" si="18"/>
        <v>#REF!</v>
      </c>
      <c r="D316" s="11" t="e">
        <f t="shared" si="16"/>
        <v>#REF!</v>
      </c>
      <c r="E316" s="11" t="e">
        <f t="shared" si="17"/>
        <v>#REF!</v>
      </c>
      <c r="F316" s="12" t="e">
        <f t="shared" si="19"/>
        <v>#REF!</v>
      </c>
    </row>
    <row r="317" spans="1:6" x14ac:dyDescent="0.2">
      <c r="A317" s="117"/>
      <c r="B317" s="10">
        <v>310</v>
      </c>
      <c r="C317" s="11" t="e">
        <f t="shared" si="18"/>
        <v>#REF!</v>
      </c>
      <c r="D317" s="11" t="e">
        <f t="shared" si="16"/>
        <v>#REF!</v>
      </c>
      <c r="E317" s="11" t="e">
        <f t="shared" si="17"/>
        <v>#REF!</v>
      </c>
      <c r="F317" s="12" t="e">
        <f t="shared" si="19"/>
        <v>#REF!</v>
      </c>
    </row>
    <row r="318" spans="1:6" x14ac:dyDescent="0.2">
      <c r="A318" s="117"/>
      <c r="B318" s="10">
        <v>311</v>
      </c>
      <c r="C318" s="11" t="e">
        <f t="shared" si="18"/>
        <v>#REF!</v>
      </c>
      <c r="D318" s="11" t="e">
        <f t="shared" si="16"/>
        <v>#REF!</v>
      </c>
      <c r="E318" s="11" t="e">
        <f t="shared" si="17"/>
        <v>#REF!</v>
      </c>
      <c r="F318" s="12" t="e">
        <f t="shared" si="19"/>
        <v>#REF!</v>
      </c>
    </row>
    <row r="319" spans="1:6" x14ac:dyDescent="0.2">
      <c r="A319" s="118"/>
      <c r="B319" s="13">
        <v>312</v>
      </c>
      <c r="C319" s="14" t="e">
        <f t="shared" si="18"/>
        <v>#REF!</v>
      </c>
      <c r="D319" s="14" t="e">
        <f t="shared" si="16"/>
        <v>#REF!</v>
      </c>
      <c r="E319" s="14" t="e">
        <f t="shared" si="17"/>
        <v>#REF!</v>
      </c>
      <c r="F319" s="15" t="e">
        <f t="shared" si="19"/>
        <v>#REF!</v>
      </c>
    </row>
    <row r="320" spans="1:6" ht="12.75" customHeight="1" x14ac:dyDescent="0.2">
      <c r="A320" s="116" t="s">
        <v>102</v>
      </c>
      <c r="B320" s="7">
        <v>313</v>
      </c>
      <c r="C320" s="8" t="e">
        <f t="shared" si="18"/>
        <v>#REF!</v>
      </c>
      <c r="D320" s="8" t="e">
        <f t="shared" si="16"/>
        <v>#REF!</v>
      </c>
      <c r="E320" s="8" t="e">
        <f t="shared" si="17"/>
        <v>#REF!</v>
      </c>
      <c r="F320" s="9" t="e">
        <f t="shared" si="19"/>
        <v>#REF!</v>
      </c>
    </row>
    <row r="321" spans="1:6" x14ac:dyDescent="0.2">
      <c r="A321" s="117"/>
      <c r="B321" s="10">
        <v>314</v>
      </c>
      <c r="C321" s="11" t="e">
        <f t="shared" si="18"/>
        <v>#REF!</v>
      </c>
      <c r="D321" s="11" t="e">
        <f t="shared" si="16"/>
        <v>#REF!</v>
      </c>
      <c r="E321" s="11" t="e">
        <f t="shared" si="17"/>
        <v>#REF!</v>
      </c>
      <c r="F321" s="12" t="e">
        <f t="shared" si="19"/>
        <v>#REF!</v>
      </c>
    </row>
    <row r="322" spans="1:6" x14ac:dyDescent="0.2">
      <c r="A322" s="117"/>
      <c r="B322" s="10">
        <v>315</v>
      </c>
      <c r="C322" s="11" t="e">
        <f t="shared" si="18"/>
        <v>#REF!</v>
      </c>
      <c r="D322" s="11" t="e">
        <f t="shared" si="16"/>
        <v>#REF!</v>
      </c>
      <c r="E322" s="11" t="e">
        <f t="shared" si="17"/>
        <v>#REF!</v>
      </c>
      <c r="F322" s="12" t="e">
        <f t="shared" si="19"/>
        <v>#REF!</v>
      </c>
    </row>
    <row r="323" spans="1:6" x14ac:dyDescent="0.2">
      <c r="A323" s="117"/>
      <c r="B323" s="10">
        <v>316</v>
      </c>
      <c r="C323" s="11" t="e">
        <f t="shared" si="18"/>
        <v>#REF!</v>
      </c>
      <c r="D323" s="11" t="e">
        <f t="shared" si="16"/>
        <v>#REF!</v>
      </c>
      <c r="E323" s="11" t="e">
        <f t="shared" si="17"/>
        <v>#REF!</v>
      </c>
      <c r="F323" s="12" t="e">
        <f t="shared" si="19"/>
        <v>#REF!</v>
      </c>
    </row>
    <row r="324" spans="1:6" x14ac:dyDescent="0.2">
      <c r="A324" s="117"/>
      <c r="B324" s="10">
        <v>317</v>
      </c>
      <c r="C324" s="11" t="e">
        <f t="shared" si="18"/>
        <v>#REF!</v>
      </c>
      <c r="D324" s="11" t="e">
        <f t="shared" si="16"/>
        <v>#REF!</v>
      </c>
      <c r="E324" s="11" t="e">
        <f t="shared" si="17"/>
        <v>#REF!</v>
      </c>
      <c r="F324" s="12" t="e">
        <f t="shared" si="19"/>
        <v>#REF!</v>
      </c>
    </row>
    <row r="325" spans="1:6" x14ac:dyDescent="0.2">
      <c r="A325" s="117"/>
      <c r="B325" s="10">
        <v>318</v>
      </c>
      <c r="C325" s="11" t="e">
        <f t="shared" si="18"/>
        <v>#REF!</v>
      </c>
      <c r="D325" s="11" t="e">
        <f t="shared" si="16"/>
        <v>#REF!</v>
      </c>
      <c r="E325" s="11" t="e">
        <f t="shared" si="17"/>
        <v>#REF!</v>
      </c>
      <c r="F325" s="12" t="e">
        <f t="shared" si="19"/>
        <v>#REF!</v>
      </c>
    </row>
    <row r="326" spans="1:6" x14ac:dyDescent="0.2">
      <c r="A326" s="117"/>
      <c r="B326" s="10">
        <v>319</v>
      </c>
      <c r="C326" s="11" t="e">
        <f t="shared" si="18"/>
        <v>#REF!</v>
      </c>
      <c r="D326" s="11" t="e">
        <f t="shared" si="16"/>
        <v>#REF!</v>
      </c>
      <c r="E326" s="11" t="e">
        <f t="shared" si="17"/>
        <v>#REF!</v>
      </c>
      <c r="F326" s="12" t="e">
        <f t="shared" si="19"/>
        <v>#REF!</v>
      </c>
    </row>
    <row r="327" spans="1:6" x14ac:dyDescent="0.2">
      <c r="A327" s="117"/>
      <c r="B327" s="10">
        <v>320</v>
      </c>
      <c r="C327" s="11" t="e">
        <f t="shared" si="18"/>
        <v>#REF!</v>
      </c>
      <c r="D327" s="11" t="e">
        <f t="shared" si="16"/>
        <v>#REF!</v>
      </c>
      <c r="E327" s="11" t="e">
        <f t="shared" si="17"/>
        <v>#REF!</v>
      </c>
      <c r="F327" s="12" t="e">
        <f t="shared" si="19"/>
        <v>#REF!</v>
      </c>
    </row>
    <row r="328" spans="1:6" x14ac:dyDescent="0.2">
      <c r="A328" s="117"/>
      <c r="B328" s="10">
        <v>321</v>
      </c>
      <c r="C328" s="11" t="e">
        <f t="shared" si="18"/>
        <v>#REF!</v>
      </c>
      <c r="D328" s="11" t="e">
        <f t="shared" ref="D328:D367" si="20">PPMT($C$2/12,1,($C$3*12)+1-B328,C328,0)*-1</f>
        <v>#REF!</v>
      </c>
      <c r="E328" s="11" t="e">
        <f t="shared" ref="E328:E367" si="21">IPMT($C$2/12,1,($C$3*12)+1-B328,C328,0)*-1</f>
        <v>#REF!</v>
      </c>
      <c r="F328" s="12" t="e">
        <f t="shared" si="19"/>
        <v>#REF!</v>
      </c>
    </row>
    <row r="329" spans="1:6" x14ac:dyDescent="0.2">
      <c r="A329" s="117"/>
      <c r="B329" s="10">
        <v>322</v>
      </c>
      <c r="C329" s="11" t="e">
        <f t="shared" ref="C329:C367" si="22">C328-D328</f>
        <v>#REF!</v>
      </c>
      <c r="D329" s="11" t="e">
        <f t="shared" si="20"/>
        <v>#REF!</v>
      </c>
      <c r="E329" s="11" t="e">
        <f t="shared" si="21"/>
        <v>#REF!</v>
      </c>
      <c r="F329" s="12" t="e">
        <f t="shared" ref="F329:F367" si="23">SUM(D329:E329)</f>
        <v>#REF!</v>
      </c>
    </row>
    <row r="330" spans="1:6" x14ac:dyDescent="0.2">
      <c r="A330" s="117"/>
      <c r="B330" s="10">
        <v>323</v>
      </c>
      <c r="C330" s="11" t="e">
        <f t="shared" si="22"/>
        <v>#REF!</v>
      </c>
      <c r="D330" s="11" t="e">
        <f t="shared" si="20"/>
        <v>#REF!</v>
      </c>
      <c r="E330" s="11" t="e">
        <f t="shared" si="21"/>
        <v>#REF!</v>
      </c>
      <c r="F330" s="12" t="e">
        <f t="shared" si="23"/>
        <v>#REF!</v>
      </c>
    </row>
    <row r="331" spans="1:6" x14ac:dyDescent="0.2">
      <c r="A331" s="118"/>
      <c r="B331" s="13">
        <v>324</v>
      </c>
      <c r="C331" s="14" t="e">
        <f t="shared" si="22"/>
        <v>#REF!</v>
      </c>
      <c r="D331" s="14" t="e">
        <f t="shared" si="20"/>
        <v>#REF!</v>
      </c>
      <c r="E331" s="14" t="e">
        <f t="shared" si="21"/>
        <v>#REF!</v>
      </c>
      <c r="F331" s="15" t="e">
        <f t="shared" si="23"/>
        <v>#REF!</v>
      </c>
    </row>
    <row r="332" spans="1:6" ht="12.75" customHeight="1" x14ac:dyDescent="0.2">
      <c r="A332" s="116" t="s">
        <v>103</v>
      </c>
      <c r="B332" s="7">
        <v>325</v>
      </c>
      <c r="C332" s="8" t="e">
        <f t="shared" si="22"/>
        <v>#REF!</v>
      </c>
      <c r="D332" s="8" t="e">
        <f t="shared" si="20"/>
        <v>#REF!</v>
      </c>
      <c r="E332" s="8" t="e">
        <f t="shared" si="21"/>
        <v>#REF!</v>
      </c>
      <c r="F332" s="9" t="e">
        <f t="shared" si="23"/>
        <v>#REF!</v>
      </c>
    </row>
    <row r="333" spans="1:6" x14ac:dyDescent="0.2">
      <c r="A333" s="117"/>
      <c r="B333" s="10">
        <v>326</v>
      </c>
      <c r="C333" s="11" t="e">
        <f t="shared" si="22"/>
        <v>#REF!</v>
      </c>
      <c r="D333" s="11" t="e">
        <f t="shared" si="20"/>
        <v>#REF!</v>
      </c>
      <c r="E333" s="11" t="e">
        <f t="shared" si="21"/>
        <v>#REF!</v>
      </c>
      <c r="F333" s="12" t="e">
        <f t="shared" si="23"/>
        <v>#REF!</v>
      </c>
    </row>
    <row r="334" spans="1:6" x14ac:dyDescent="0.2">
      <c r="A334" s="117"/>
      <c r="B334" s="10">
        <v>327</v>
      </c>
      <c r="C334" s="11" t="e">
        <f t="shared" si="22"/>
        <v>#REF!</v>
      </c>
      <c r="D334" s="11" t="e">
        <f t="shared" si="20"/>
        <v>#REF!</v>
      </c>
      <c r="E334" s="11" t="e">
        <f t="shared" si="21"/>
        <v>#REF!</v>
      </c>
      <c r="F334" s="12" t="e">
        <f t="shared" si="23"/>
        <v>#REF!</v>
      </c>
    </row>
    <row r="335" spans="1:6" x14ac:dyDescent="0.2">
      <c r="A335" s="117"/>
      <c r="B335" s="10">
        <v>328</v>
      </c>
      <c r="C335" s="11" t="e">
        <f t="shared" si="22"/>
        <v>#REF!</v>
      </c>
      <c r="D335" s="11" t="e">
        <f t="shared" si="20"/>
        <v>#REF!</v>
      </c>
      <c r="E335" s="11" t="e">
        <f t="shared" si="21"/>
        <v>#REF!</v>
      </c>
      <c r="F335" s="12" t="e">
        <f t="shared" si="23"/>
        <v>#REF!</v>
      </c>
    </row>
    <row r="336" spans="1:6" x14ac:dyDescent="0.2">
      <c r="A336" s="117"/>
      <c r="B336" s="10">
        <v>329</v>
      </c>
      <c r="C336" s="11" t="e">
        <f t="shared" si="22"/>
        <v>#REF!</v>
      </c>
      <c r="D336" s="11" t="e">
        <f t="shared" si="20"/>
        <v>#REF!</v>
      </c>
      <c r="E336" s="11" t="e">
        <f t="shared" si="21"/>
        <v>#REF!</v>
      </c>
      <c r="F336" s="12" t="e">
        <f t="shared" si="23"/>
        <v>#REF!</v>
      </c>
    </row>
    <row r="337" spans="1:6" x14ac:dyDescent="0.2">
      <c r="A337" s="117"/>
      <c r="B337" s="10">
        <v>330</v>
      </c>
      <c r="C337" s="11" t="e">
        <f t="shared" si="22"/>
        <v>#REF!</v>
      </c>
      <c r="D337" s="11" t="e">
        <f t="shared" si="20"/>
        <v>#REF!</v>
      </c>
      <c r="E337" s="11" t="e">
        <f t="shared" si="21"/>
        <v>#REF!</v>
      </c>
      <c r="F337" s="12" t="e">
        <f t="shared" si="23"/>
        <v>#REF!</v>
      </c>
    </row>
    <row r="338" spans="1:6" x14ac:dyDescent="0.2">
      <c r="A338" s="117"/>
      <c r="B338" s="10">
        <v>331</v>
      </c>
      <c r="C338" s="11" t="e">
        <f t="shared" si="22"/>
        <v>#REF!</v>
      </c>
      <c r="D338" s="11" t="e">
        <f t="shared" si="20"/>
        <v>#REF!</v>
      </c>
      <c r="E338" s="11" t="e">
        <f t="shared" si="21"/>
        <v>#REF!</v>
      </c>
      <c r="F338" s="12" t="e">
        <f t="shared" si="23"/>
        <v>#REF!</v>
      </c>
    </row>
    <row r="339" spans="1:6" x14ac:dyDescent="0.2">
      <c r="A339" s="117"/>
      <c r="B339" s="10">
        <v>332</v>
      </c>
      <c r="C339" s="11" t="e">
        <f t="shared" si="22"/>
        <v>#REF!</v>
      </c>
      <c r="D339" s="11" t="e">
        <f t="shared" si="20"/>
        <v>#REF!</v>
      </c>
      <c r="E339" s="11" t="e">
        <f t="shared" si="21"/>
        <v>#REF!</v>
      </c>
      <c r="F339" s="12" t="e">
        <f t="shared" si="23"/>
        <v>#REF!</v>
      </c>
    </row>
    <row r="340" spans="1:6" x14ac:dyDescent="0.2">
      <c r="A340" s="117"/>
      <c r="B340" s="10">
        <v>333</v>
      </c>
      <c r="C340" s="11" t="e">
        <f t="shared" si="22"/>
        <v>#REF!</v>
      </c>
      <c r="D340" s="11" t="e">
        <f t="shared" si="20"/>
        <v>#REF!</v>
      </c>
      <c r="E340" s="11" t="e">
        <f t="shared" si="21"/>
        <v>#REF!</v>
      </c>
      <c r="F340" s="12" t="e">
        <f t="shared" si="23"/>
        <v>#REF!</v>
      </c>
    </row>
    <row r="341" spans="1:6" x14ac:dyDescent="0.2">
      <c r="A341" s="117"/>
      <c r="B341" s="10">
        <v>334</v>
      </c>
      <c r="C341" s="11" t="e">
        <f t="shared" si="22"/>
        <v>#REF!</v>
      </c>
      <c r="D341" s="11" t="e">
        <f t="shared" si="20"/>
        <v>#REF!</v>
      </c>
      <c r="E341" s="11" t="e">
        <f t="shared" si="21"/>
        <v>#REF!</v>
      </c>
      <c r="F341" s="12" t="e">
        <f t="shared" si="23"/>
        <v>#REF!</v>
      </c>
    </row>
    <row r="342" spans="1:6" x14ac:dyDescent="0.2">
      <c r="A342" s="117"/>
      <c r="B342" s="10">
        <v>335</v>
      </c>
      <c r="C342" s="11" t="e">
        <f t="shared" si="22"/>
        <v>#REF!</v>
      </c>
      <c r="D342" s="11" t="e">
        <f t="shared" si="20"/>
        <v>#REF!</v>
      </c>
      <c r="E342" s="11" t="e">
        <f t="shared" si="21"/>
        <v>#REF!</v>
      </c>
      <c r="F342" s="12" t="e">
        <f t="shared" si="23"/>
        <v>#REF!</v>
      </c>
    </row>
    <row r="343" spans="1:6" x14ac:dyDescent="0.2">
      <c r="A343" s="118"/>
      <c r="B343" s="13">
        <v>336</v>
      </c>
      <c r="C343" s="14" t="e">
        <f t="shared" si="22"/>
        <v>#REF!</v>
      </c>
      <c r="D343" s="14" t="e">
        <f t="shared" si="20"/>
        <v>#REF!</v>
      </c>
      <c r="E343" s="14" t="e">
        <f t="shared" si="21"/>
        <v>#REF!</v>
      </c>
      <c r="F343" s="15" t="e">
        <f t="shared" si="23"/>
        <v>#REF!</v>
      </c>
    </row>
    <row r="344" spans="1:6" ht="12.75" customHeight="1" x14ac:dyDescent="0.2">
      <c r="A344" s="116" t="s">
        <v>104</v>
      </c>
      <c r="B344" s="7">
        <v>337</v>
      </c>
      <c r="C344" s="8" t="e">
        <f t="shared" si="22"/>
        <v>#REF!</v>
      </c>
      <c r="D344" s="8" t="e">
        <f t="shared" si="20"/>
        <v>#REF!</v>
      </c>
      <c r="E344" s="8" t="e">
        <f t="shared" si="21"/>
        <v>#REF!</v>
      </c>
      <c r="F344" s="9" t="e">
        <f t="shared" si="23"/>
        <v>#REF!</v>
      </c>
    </row>
    <row r="345" spans="1:6" x14ac:dyDescent="0.2">
      <c r="A345" s="117"/>
      <c r="B345" s="10">
        <v>338</v>
      </c>
      <c r="C345" s="11" t="e">
        <f t="shared" si="22"/>
        <v>#REF!</v>
      </c>
      <c r="D345" s="11" t="e">
        <f t="shared" si="20"/>
        <v>#REF!</v>
      </c>
      <c r="E345" s="11" t="e">
        <f t="shared" si="21"/>
        <v>#REF!</v>
      </c>
      <c r="F345" s="12" t="e">
        <f t="shared" si="23"/>
        <v>#REF!</v>
      </c>
    </row>
    <row r="346" spans="1:6" x14ac:dyDescent="0.2">
      <c r="A346" s="117"/>
      <c r="B346" s="10">
        <v>339</v>
      </c>
      <c r="C346" s="11" t="e">
        <f t="shared" si="22"/>
        <v>#REF!</v>
      </c>
      <c r="D346" s="11" t="e">
        <f t="shared" si="20"/>
        <v>#REF!</v>
      </c>
      <c r="E346" s="11" t="e">
        <f t="shared" si="21"/>
        <v>#REF!</v>
      </c>
      <c r="F346" s="12" t="e">
        <f t="shared" si="23"/>
        <v>#REF!</v>
      </c>
    </row>
    <row r="347" spans="1:6" x14ac:dyDescent="0.2">
      <c r="A347" s="117"/>
      <c r="B347" s="10">
        <v>340</v>
      </c>
      <c r="C347" s="11" t="e">
        <f t="shared" si="22"/>
        <v>#REF!</v>
      </c>
      <c r="D347" s="11" t="e">
        <f t="shared" si="20"/>
        <v>#REF!</v>
      </c>
      <c r="E347" s="11" t="e">
        <f t="shared" si="21"/>
        <v>#REF!</v>
      </c>
      <c r="F347" s="12" t="e">
        <f t="shared" si="23"/>
        <v>#REF!</v>
      </c>
    </row>
    <row r="348" spans="1:6" x14ac:dyDescent="0.2">
      <c r="A348" s="117"/>
      <c r="B348" s="10">
        <v>341</v>
      </c>
      <c r="C348" s="11" t="e">
        <f t="shared" si="22"/>
        <v>#REF!</v>
      </c>
      <c r="D348" s="11" t="e">
        <f t="shared" si="20"/>
        <v>#REF!</v>
      </c>
      <c r="E348" s="11" t="e">
        <f t="shared" si="21"/>
        <v>#REF!</v>
      </c>
      <c r="F348" s="12" t="e">
        <f t="shared" si="23"/>
        <v>#REF!</v>
      </c>
    </row>
    <row r="349" spans="1:6" x14ac:dyDescent="0.2">
      <c r="A349" s="117"/>
      <c r="B349" s="10">
        <v>342</v>
      </c>
      <c r="C349" s="11" t="e">
        <f t="shared" si="22"/>
        <v>#REF!</v>
      </c>
      <c r="D349" s="11" t="e">
        <f t="shared" si="20"/>
        <v>#REF!</v>
      </c>
      <c r="E349" s="11" t="e">
        <f t="shared" si="21"/>
        <v>#REF!</v>
      </c>
      <c r="F349" s="12" t="e">
        <f t="shared" si="23"/>
        <v>#REF!</v>
      </c>
    </row>
    <row r="350" spans="1:6" x14ac:dyDescent="0.2">
      <c r="A350" s="117"/>
      <c r="B350" s="10">
        <v>343</v>
      </c>
      <c r="C350" s="11" t="e">
        <f t="shared" si="22"/>
        <v>#REF!</v>
      </c>
      <c r="D350" s="11" t="e">
        <f t="shared" si="20"/>
        <v>#REF!</v>
      </c>
      <c r="E350" s="11" t="e">
        <f t="shared" si="21"/>
        <v>#REF!</v>
      </c>
      <c r="F350" s="12" t="e">
        <f t="shared" si="23"/>
        <v>#REF!</v>
      </c>
    </row>
    <row r="351" spans="1:6" x14ac:dyDescent="0.2">
      <c r="A351" s="117"/>
      <c r="B351" s="10">
        <v>344</v>
      </c>
      <c r="C351" s="11" t="e">
        <f t="shared" si="22"/>
        <v>#REF!</v>
      </c>
      <c r="D351" s="11" t="e">
        <f t="shared" si="20"/>
        <v>#REF!</v>
      </c>
      <c r="E351" s="11" t="e">
        <f t="shared" si="21"/>
        <v>#REF!</v>
      </c>
      <c r="F351" s="12" t="e">
        <f t="shared" si="23"/>
        <v>#REF!</v>
      </c>
    </row>
    <row r="352" spans="1:6" x14ac:dyDescent="0.2">
      <c r="A352" s="117"/>
      <c r="B352" s="10">
        <v>345</v>
      </c>
      <c r="C352" s="11" t="e">
        <f t="shared" si="22"/>
        <v>#REF!</v>
      </c>
      <c r="D352" s="11" t="e">
        <f t="shared" si="20"/>
        <v>#REF!</v>
      </c>
      <c r="E352" s="11" t="e">
        <f t="shared" si="21"/>
        <v>#REF!</v>
      </c>
      <c r="F352" s="12" t="e">
        <f t="shared" si="23"/>
        <v>#REF!</v>
      </c>
    </row>
    <row r="353" spans="1:6" x14ac:dyDescent="0.2">
      <c r="A353" s="117"/>
      <c r="B353" s="10">
        <v>346</v>
      </c>
      <c r="C353" s="11" t="e">
        <f t="shared" si="22"/>
        <v>#REF!</v>
      </c>
      <c r="D353" s="11" t="e">
        <f t="shared" si="20"/>
        <v>#REF!</v>
      </c>
      <c r="E353" s="11" t="e">
        <f t="shared" si="21"/>
        <v>#REF!</v>
      </c>
      <c r="F353" s="12" t="e">
        <f t="shared" si="23"/>
        <v>#REF!</v>
      </c>
    </row>
    <row r="354" spans="1:6" x14ac:dyDescent="0.2">
      <c r="A354" s="117"/>
      <c r="B354" s="10">
        <v>347</v>
      </c>
      <c r="C354" s="11" t="e">
        <f t="shared" si="22"/>
        <v>#REF!</v>
      </c>
      <c r="D354" s="11" t="e">
        <f t="shared" si="20"/>
        <v>#REF!</v>
      </c>
      <c r="E354" s="11" t="e">
        <f t="shared" si="21"/>
        <v>#REF!</v>
      </c>
      <c r="F354" s="12" t="e">
        <f t="shared" si="23"/>
        <v>#REF!</v>
      </c>
    </row>
    <row r="355" spans="1:6" x14ac:dyDescent="0.2">
      <c r="A355" s="118"/>
      <c r="B355" s="13">
        <v>348</v>
      </c>
      <c r="C355" s="14" t="e">
        <f t="shared" si="22"/>
        <v>#REF!</v>
      </c>
      <c r="D355" s="14" t="e">
        <f t="shared" si="20"/>
        <v>#REF!</v>
      </c>
      <c r="E355" s="14" t="e">
        <f t="shared" si="21"/>
        <v>#REF!</v>
      </c>
      <c r="F355" s="15" t="e">
        <f t="shared" si="23"/>
        <v>#REF!</v>
      </c>
    </row>
    <row r="356" spans="1:6" ht="12.75" customHeight="1" x14ac:dyDescent="0.2">
      <c r="A356" s="116" t="s">
        <v>105</v>
      </c>
      <c r="B356" s="10">
        <v>349</v>
      </c>
      <c r="C356" s="11" t="e">
        <f t="shared" si="22"/>
        <v>#REF!</v>
      </c>
      <c r="D356" s="11" t="e">
        <f t="shared" si="20"/>
        <v>#REF!</v>
      </c>
      <c r="E356" s="11" t="e">
        <f t="shared" si="21"/>
        <v>#REF!</v>
      </c>
      <c r="F356" s="9" t="e">
        <f t="shared" si="23"/>
        <v>#REF!</v>
      </c>
    </row>
    <row r="357" spans="1:6" x14ac:dyDescent="0.2">
      <c r="A357" s="117"/>
      <c r="B357" s="10">
        <v>350</v>
      </c>
      <c r="C357" s="11" t="e">
        <f t="shared" si="22"/>
        <v>#REF!</v>
      </c>
      <c r="D357" s="11" t="e">
        <f t="shared" si="20"/>
        <v>#REF!</v>
      </c>
      <c r="E357" s="11" t="e">
        <f t="shared" si="21"/>
        <v>#REF!</v>
      </c>
      <c r="F357" s="12" t="e">
        <f t="shared" si="23"/>
        <v>#REF!</v>
      </c>
    </row>
    <row r="358" spans="1:6" x14ac:dyDescent="0.2">
      <c r="A358" s="117"/>
      <c r="B358" s="10">
        <v>351</v>
      </c>
      <c r="C358" s="11" t="e">
        <f t="shared" si="22"/>
        <v>#REF!</v>
      </c>
      <c r="D358" s="11" t="e">
        <f t="shared" si="20"/>
        <v>#REF!</v>
      </c>
      <c r="E358" s="11" t="e">
        <f t="shared" si="21"/>
        <v>#REF!</v>
      </c>
      <c r="F358" s="12" t="e">
        <f t="shared" si="23"/>
        <v>#REF!</v>
      </c>
    </row>
    <row r="359" spans="1:6" x14ac:dyDescent="0.2">
      <c r="A359" s="117"/>
      <c r="B359" s="10">
        <v>352</v>
      </c>
      <c r="C359" s="11" t="e">
        <f t="shared" si="22"/>
        <v>#REF!</v>
      </c>
      <c r="D359" s="11" t="e">
        <f t="shared" si="20"/>
        <v>#REF!</v>
      </c>
      <c r="E359" s="11" t="e">
        <f t="shared" si="21"/>
        <v>#REF!</v>
      </c>
      <c r="F359" s="12" t="e">
        <f t="shared" si="23"/>
        <v>#REF!</v>
      </c>
    </row>
    <row r="360" spans="1:6" x14ac:dyDescent="0.2">
      <c r="A360" s="117"/>
      <c r="B360" s="10">
        <v>353</v>
      </c>
      <c r="C360" s="11" t="e">
        <f t="shared" si="22"/>
        <v>#REF!</v>
      </c>
      <c r="D360" s="11" t="e">
        <f t="shared" si="20"/>
        <v>#REF!</v>
      </c>
      <c r="E360" s="11" t="e">
        <f t="shared" si="21"/>
        <v>#REF!</v>
      </c>
      <c r="F360" s="12" t="e">
        <f t="shared" si="23"/>
        <v>#REF!</v>
      </c>
    </row>
    <row r="361" spans="1:6" x14ac:dyDescent="0.2">
      <c r="A361" s="117"/>
      <c r="B361" s="10">
        <v>354</v>
      </c>
      <c r="C361" s="11" t="e">
        <f t="shared" si="22"/>
        <v>#REF!</v>
      </c>
      <c r="D361" s="11" t="e">
        <f t="shared" si="20"/>
        <v>#REF!</v>
      </c>
      <c r="E361" s="11" t="e">
        <f t="shared" si="21"/>
        <v>#REF!</v>
      </c>
      <c r="F361" s="12" t="e">
        <f t="shared" si="23"/>
        <v>#REF!</v>
      </c>
    </row>
    <row r="362" spans="1:6" x14ac:dyDescent="0.2">
      <c r="A362" s="117"/>
      <c r="B362" s="10">
        <v>355</v>
      </c>
      <c r="C362" s="11" t="e">
        <f t="shared" si="22"/>
        <v>#REF!</v>
      </c>
      <c r="D362" s="11" t="e">
        <f t="shared" si="20"/>
        <v>#REF!</v>
      </c>
      <c r="E362" s="11" t="e">
        <f t="shared" si="21"/>
        <v>#REF!</v>
      </c>
      <c r="F362" s="12" t="e">
        <f t="shared" si="23"/>
        <v>#REF!</v>
      </c>
    </row>
    <row r="363" spans="1:6" x14ac:dyDescent="0.2">
      <c r="A363" s="117"/>
      <c r="B363" s="10">
        <v>356</v>
      </c>
      <c r="C363" s="11" t="e">
        <f t="shared" si="22"/>
        <v>#REF!</v>
      </c>
      <c r="D363" s="11" t="e">
        <f t="shared" si="20"/>
        <v>#REF!</v>
      </c>
      <c r="E363" s="11" t="e">
        <f t="shared" si="21"/>
        <v>#REF!</v>
      </c>
      <c r="F363" s="12" t="e">
        <f t="shared" si="23"/>
        <v>#REF!</v>
      </c>
    </row>
    <row r="364" spans="1:6" x14ac:dyDescent="0.2">
      <c r="A364" s="117"/>
      <c r="B364" s="10">
        <v>357</v>
      </c>
      <c r="C364" s="11" t="e">
        <f t="shared" si="22"/>
        <v>#REF!</v>
      </c>
      <c r="D364" s="11" t="e">
        <f t="shared" si="20"/>
        <v>#REF!</v>
      </c>
      <c r="E364" s="11" t="e">
        <f t="shared" si="21"/>
        <v>#REF!</v>
      </c>
      <c r="F364" s="12" t="e">
        <f t="shared" si="23"/>
        <v>#REF!</v>
      </c>
    </row>
    <row r="365" spans="1:6" x14ac:dyDescent="0.2">
      <c r="A365" s="117"/>
      <c r="B365" s="10">
        <v>358</v>
      </c>
      <c r="C365" s="11" t="e">
        <f t="shared" si="22"/>
        <v>#REF!</v>
      </c>
      <c r="D365" s="11" t="e">
        <f t="shared" si="20"/>
        <v>#REF!</v>
      </c>
      <c r="E365" s="11" t="e">
        <f t="shared" si="21"/>
        <v>#REF!</v>
      </c>
      <c r="F365" s="12" t="e">
        <f t="shared" si="23"/>
        <v>#REF!</v>
      </c>
    </row>
    <row r="366" spans="1:6" x14ac:dyDescent="0.2">
      <c r="A366" s="117"/>
      <c r="B366" s="10">
        <v>359</v>
      </c>
      <c r="C366" s="11" t="e">
        <f t="shared" si="22"/>
        <v>#REF!</v>
      </c>
      <c r="D366" s="11" t="e">
        <f t="shared" si="20"/>
        <v>#REF!</v>
      </c>
      <c r="E366" s="11" t="e">
        <f t="shared" si="21"/>
        <v>#REF!</v>
      </c>
      <c r="F366" s="12" t="e">
        <f t="shared" si="23"/>
        <v>#REF!</v>
      </c>
    </row>
    <row r="367" spans="1:6" x14ac:dyDescent="0.2">
      <c r="A367" s="118"/>
      <c r="B367" s="13">
        <v>360</v>
      </c>
      <c r="C367" s="14" t="e">
        <f t="shared" si="22"/>
        <v>#REF!</v>
      </c>
      <c r="D367" s="14" t="e">
        <f t="shared" si="20"/>
        <v>#REF!</v>
      </c>
      <c r="E367" s="14" t="e">
        <f t="shared" si="21"/>
        <v>#REF!</v>
      </c>
      <c r="F367" s="15" t="e">
        <f t="shared" si="23"/>
        <v>#REF!</v>
      </c>
    </row>
    <row r="368" spans="1:6" x14ac:dyDescent="0.2">
      <c r="C368" s="18"/>
    </row>
  </sheetData>
  <mergeCells count="30">
    <mergeCell ref="A8:A19"/>
    <mergeCell ref="A20:A31"/>
    <mergeCell ref="A32:A43"/>
    <mergeCell ref="A44:A55"/>
    <mergeCell ref="A56:A67"/>
    <mergeCell ref="A68:A79"/>
    <mergeCell ref="A80:A91"/>
    <mergeCell ref="A92:A103"/>
    <mergeCell ref="A104:A115"/>
    <mergeCell ref="A116:A127"/>
    <mergeCell ref="A128:A139"/>
    <mergeCell ref="A140:A151"/>
    <mergeCell ref="A152:A163"/>
    <mergeCell ref="A164:A175"/>
    <mergeCell ref="A176:A187"/>
    <mergeCell ref="A188:A199"/>
    <mergeCell ref="A200:A211"/>
    <mergeCell ref="A212:A223"/>
    <mergeCell ref="A224:A235"/>
    <mergeCell ref="A236:A247"/>
    <mergeCell ref="A248:A259"/>
    <mergeCell ref="A260:A271"/>
    <mergeCell ref="A272:A283"/>
    <mergeCell ref="A284:A295"/>
    <mergeCell ref="A344:A355"/>
    <mergeCell ref="A356:A367"/>
    <mergeCell ref="A296:A307"/>
    <mergeCell ref="A308:A319"/>
    <mergeCell ref="A320:A331"/>
    <mergeCell ref="A332:A343"/>
  </mergeCells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368"/>
  <sheetViews>
    <sheetView showGridLines="0" topLeftCell="A34" workbookViewId="0">
      <selection activeCell="F7" sqref="F7"/>
    </sheetView>
  </sheetViews>
  <sheetFormatPr defaultColWidth="29.7109375" defaultRowHeight="12.75" x14ac:dyDescent="0.2"/>
  <cols>
    <col min="1" max="1" width="3.28515625" style="16" bestFit="1" customWidth="1"/>
    <col min="2" max="2" width="9" style="3" bestFit="1" customWidth="1"/>
    <col min="3" max="3" width="11.140625" style="3" bestFit="1" customWidth="1"/>
    <col min="4" max="4" width="18.5703125" style="3" bestFit="1" customWidth="1"/>
    <col min="5" max="5" width="17" style="3" bestFit="1" customWidth="1"/>
    <col min="6" max="6" width="16.42578125" style="3" bestFit="1" customWidth="1"/>
    <col min="7" max="16384" width="29.7109375" style="17"/>
  </cols>
  <sheetData>
    <row r="1" spans="1:10" x14ac:dyDescent="0.2">
      <c r="B1" s="1" t="s">
        <v>68</v>
      </c>
      <c r="C1" s="2">
        <f>'Analysis (4)'!I12</f>
        <v>138000</v>
      </c>
      <c r="G1" s="16"/>
      <c r="H1" s="3"/>
      <c r="I1" s="3"/>
      <c r="J1" s="3"/>
    </row>
    <row r="2" spans="1:10" x14ac:dyDescent="0.2">
      <c r="B2" s="1" t="s">
        <v>70</v>
      </c>
      <c r="C2" s="4">
        <f>'Analysis (4)'!I13</f>
        <v>0.05</v>
      </c>
      <c r="G2" s="16"/>
      <c r="H2" s="3"/>
      <c r="I2" s="3"/>
      <c r="J2" s="3"/>
    </row>
    <row r="3" spans="1:10" x14ac:dyDescent="0.2">
      <c r="B3" s="1" t="s">
        <v>69</v>
      </c>
      <c r="C3" s="19">
        <f>'Analysis (4)'!I14</f>
        <v>30</v>
      </c>
      <c r="G3" s="16"/>
      <c r="H3" s="3"/>
      <c r="I3" s="3"/>
      <c r="J3" s="3"/>
    </row>
    <row r="4" spans="1:10" x14ac:dyDescent="0.2">
      <c r="G4" s="16"/>
      <c r="H4" s="3"/>
      <c r="I4" s="3"/>
      <c r="J4" s="3"/>
    </row>
    <row r="5" spans="1:10" x14ac:dyDescent="0.2">
      <c r="G5" s="16"/>
      <c r="H5" s="3"/>
      <c r="I5" s="3"/>
      <c r="J5" s="3"/>
    </row>
    <row r="6" spans="1:10" x14ac:dyDescent="0.2">
      <c r="G6" s="16"/>
      <c r="H6" s="3"/>
      <c r="I6" s="3"/>
      <c r="J6" s="3"/>
    </row>
    <row r="7" spans="1:10" s="3" customFormat="1" x14ac:dyDescent="0.2">
      <c r="A7" s="5"/>
      <c r="B7" s="6" t="s">
        <v>71</v>
      </c>
      <c r="C7" s="6" t="s">
        <v>72</v>
      </c>
      <c r="D7" s="6" t="s">
        <v>73</v>
      </c>
      <c r="E7" s="6" t="s">
        <v>74</v>
      </c>
      <c r="F7" s="6" t="s">
        <v>75</v>
      </c>
    </row>
    <row r="8" spans="1:10" ht="12.75" customHeight="1" x14ac:dyDescent="0.2">
      <c r="A8" s="116" t="s">
        <v>76</v>
      </c>
      <c r="B8" s="7">
        <v>1</v>
      </c>
      <c r="C8" s="8">
        <f>C1</f>
        <v>138000</v>
      </c>
      <c r="D8" s="8">
        <f t="shared" ref="D8:D71" si="0">PPMT($C$2/12,1,($C$3*12)+1-B8,C8,0)*-1</f>
        <v>165.81383975675186</v>
      </c>
      <c r="E8" s="8">
        <f t="shared" ref="E8:E71" si="1">IPMT($C$2/12,1,($C$3*12)+1-B8,C8,0)*-1</f>
        <v>575</v>
      </c>
      <c r="F8" s="9">
        <f>SUM(E8+D8)</f>
        <v>740.8138397567518</v>
      </c>
    </row>
    <row r="9" spans="1:10" x14ac:dyDescent="0.2">
      <c r="A9" s="117"/>
      <c r="B9" s="10">
        <v>2</v>
      </c>
      <c r="C9" s="11">
        <f t="shared" ref="C9:C72" si="2">C8-D8</f>
        <v>137834.18616024326</v>
      </c>
      <c r="D9" s="11">
        <f t="shared" si="0"/>
        <v>166.50473075573831</v>
      </c>
      <c r="E9" s="11">
        <f t="shared" si="1"/>
        <v>574.30910900101355</v>
      </c>
      <c r="F9" s="12">
        <f t="shared" ref="F9:F72" si="3">SUM(D9:E9)</f>
        <v>740.8138397567518</v>
      </c>
    </row>
    <row r="10" spans="1:10" x14ac:dyDescent="0.2">
      <c r="A10" s="117"/>
      <c r="B10" s="10">
        <v>3</v>
      </c>
      <c r="C10" s="11">
        <f t="shared" si="2"/>
        <v>137667.68142948754</v>
      </c>
      <c r="D10" s="11">
        <f t="shared" si="0"/>
        <v>167.19850046722061</v>
      </c>
      <c r="E10" s="11">
        <f t="shared" si="1"/>
        <v>573.61533928953145</v>
      </c>
      <c r="F10" s="12">
        <f t="shared" si="3"/>
        <v>740.81383975675203</v>
      </c>
    </row>
    <row r="11" spans="1:10" x14ac:dyDescent="0.2">
      <c r="A11" s="117"/>
      <c r="B11" s="10">
        <v>4</v>
      </c>
      <c r="C11" s="11">
        <f t="shared" si="2"/>
        <v>137500.48292902031</v>
      </c>
      <c r="D11" s="11">
        <f t="shared" si="0"/>
        <v>167.895160885834</v>
      </c>
      <c r="E11" s="11">
        <f t="shared" si="1"/>
        <v>572.91867887091792</v>
      </c>
      <c r="F11" s="12">
        <f t="shared" si="3"/>
        <v>740.81383975675192</v>
      </c>
    </row>
    <row r="12" spans="1:10" x14ac:dyDescent="0.2">
      <c r="A12" s="117"/>
      <c r="B12" s="10">
        <v>5</v>
      </c>
      <c r="C12" s="11">
        <f t="shared" si="2"/>
        <v>137332.58776813446</v>
      </c>
      <c r="D12" s="11">
        <f t="shared" si="0"/>
        <v>168.59472405619167</v>
      </c>
      <c r="E12" s="11">
        <f t="shared" si="1"/>
        <v>572.21911570056022</v>
      </c>
      <c r="F12" s="12">
        <f t="shared" si="3"/>
        <v>740.81383975675192</v>
      </c>
    </row>
    <row r="13" spans="1:10" x14ac:dyDescent="0.2">
      <c r="A13" s="117"/>
      <c r="B13" s="10">
        <v>6</v>
      </c>
      <c r="C13" s="11">
        <f t="shared" si="2"/>
        <v>137163.99304407826</v>
      </c>
      <c r="D13" s="11">
        <f t="shared" si="0"/>
        <v>169.29720207309242</v>
      </c>
      <c r="E13" s="11">
        <f t="shared" si="1"/>
        <v>571.51663768365938</v>
      </c>
      <c r="F13" s="12">
        <f t="shared" si="3"/>
        <v>740.8138397567518</v>
      </c>
    </row>
    <row r="14" spans="1:10" x14ac:dyDescent="0.2">
      <c r="A14" s="117"/>
      <c r="B14" s="10">
        <v>7</v>
      </c>
      <c r="C14" s="11">
        <f t="shared" si="2"/>
        <v>136994.69584200517</v>
      </c>
      <c r="D14" s="11">
        <f t="shared" si="0"/>
        <v>170.00260708173028</v>
      </c>
      <c r="E14" s="11">
        <f t="shared" si="1"/>
        <v>570.81123267502153</v>
      </c>
      <c r="F14" s="12">
        <f t="shared" si="3"/>
        <v>740.8138397567518</v>
      </c>
    </row>
    <row r="15" spans="1:10" x14ac:dyDescent="0.2">
      <c r="A15" s="117"/>
      <c r="B15" s="10">
        <v>8</v>
      </c>
      <c r="C15" s="11">
        <f t="shared" si="2"/>
        <v>136824.69323492344</v>
      </c>
      <c r="D15" s="11">
        <f t="shared" si="0"/>
        <v>170.7109512779042</v>
      </c>
      <c r="E15" s="11">
        <f t="shared" si="1"/>
        <v>570.10288847884772</v>
      </c>
      <c r="F15" s="12">
        <f t="shared" si="3"/>
        <v>740.81383975675192</v>
      </c>
    </row>
    <row r="16" spans="1:10" x14ac:dyDescent="0.2">
      <c r="A16" s="117"/>
      <c r="B16" s="10">
        <v>9</v>
      </c>
      <c r="C16" s="11">
        <f t="shared" si="2"/>
        <v>136653.98228364554</v>
      </c>
      <c r="D16" s="11">
        <f t="shared" si="0"/>
        <v>171.42224690822883</v>
      </c>
      <c r="E16" s="11">
        <f t="shared" si="1"/>
        <v>569.39159284852303</v>
      </c>
      <c r="F16" s="12">
        <f t="shared" si="3"/>
        <v>740.8138397567518</v>
      </c>
    </row>
    <row r="17" spans="1:7" x14ac:dyDescent="0.2">
      <c r="A17" s="117"/>
      <c r="B17" s="10">
        <v>10</v>
      </c>
      <c r="C17" s="11">
        <f t="shared" si="2"/>
        <v>136482.56003673733</v>
      </c>
      <c r="D17" s="11">
        <f t="shared" si="0"/>
        <v>172.13650627034644</v>
      </c>
      <c r="E17" s="11">
        <f t="shared" si="1"/>
        <v>568.67733348640547</v>
      </c>
      <c r="F17" s="12">
        <f t="shared" si="3"/>
        <v>740.81383975675192</v>
      </c>
    </row>
    <row r="18" spans="1:7" x14ac:dyDescent="0.2">
      <c r="A18" s="117"/>
      <c r="B18" s="10">
        <v>11</v>
      </c>
      <c r="C18" s="11">
        <f t="shared" si="2"/>
        <v>136310.42353046697</v>
      </c>
      <c r="D18" s="11">
        <f t="shared" si="0"/>
        <v>172.85374171313953</v>
      </c>
      <c r="E18" s="11">
        <f t="shared" si="1"/>
        <v>567.96009804361233</v>
      </c>
      <c r="F18" s="12">
        <f t="shared" si="3"/>
        <v>740.8138397567518</v>
      </c>
    </row>
    <row r="19" spans="1:7" x14ac:dyDescent="0.2">
      <c r="A19" s="118"/>
      <c r="B19" s="13">
        <v>12</v>
      </c>
      <c r="C19" s="14">
        <f t="shared" si="2"/>
        <v>136137.56978875384</v>
      </c>
      <c r="D19" s="14">
        <f t="shared" si="0"/>
        <v>173.57396563694431</v>
      </c>
      <c r="E19" s="14">
        <f t="shared" si="1"/>
        <v>567.23987411980761</v>
      </c>
      <c r="F19" s="15">
        <f t="shared" si="3"/>
        <v>740.81383975675192</v>
      </c>
      <c r="G19" s="20">
        <f>SUM(E8:E19)</f>
        <v>6853.7619001979001</v>
      </c>
    </row>
    <row r="20" spans="1:7" ht="12.75" customHeight="1" x14ac:dyDescent="0.2">
      <c r="A20" s="116" t="s">
        <v>77</v>
      </c>
      <c r="B20" s="7">
        <v>13</v>
      </c>
      <c r="C20" s="8">
        <f t="shared" si="2"/>
        <v>135963.99582311689</v>
      </c>
      <c r="D20" s="8">
        <f t="shared" si="0"/>
        <v>174.29719049376487</v>
      </c>
      <c r="E20" s="8">
        <f t="shared" si="1"/>
        <v>566.51664926298702</v>
      </c>
      <c r="F20" s="9">
        <f t="shared" si="3"/>
        <v>740.81383975675192</v>
      </c>
    </row>
    <row r="21" spans="1:7" x14ac:dyDescent="0.2">
      <c r="A21" s="117"/>
      <c r="B21" s="10">
        <v>14</v>
      </c>
      <c r="C21" s="11">
        <f t="shared" si="2"/>
        <v>135789.69863262313</v>
      </c>
      <c r="D21" s="11">
        <f t="shared" si="0"/>
        <v>175.02342878748891</v>
      </c>
      <c r="E21" s="11">
        <f t="shared" si="1"/>
        <v>565.79041096926301</v>
      </c>
      <c r="F21" s="12">
        <f t="shared" si="3"/>
        <v>740.81383975675192</v>
      </c>
    </row>
    <row r="22" spans="1:7" x14ac:dyDescent="0.2">
      <c r="A22" s="117"/>
      <c r="B22" s="10">
        <v>15</v>
      </c>
      <c r="C22" s="11">
        <f t="shared" si="2"/>
        <v>135614.67520383565</v>
      </c>
      <c r="D22" s="11">
        <f t="shared" si="0"/>
        <v>175.75269307410343</v>
      </c>
      <c r="E22" s="11">
        <f t="shared" si="1"/>
        <v>565.06114668264854</v>
      </c>
      <c r="F22" s="12">
        <f t="shared" si="3"/>
        <v>740.81383975675203</v>
      </c>
    </row>
    <row r="23" spans="1:7" x14ac:dyDescent="0.2">
      <c r="A23" s="117"/>
      <c r="B23" s="10">
        <v>16</v>
      </c>
      <c r="C23" s="11">
        <f t="shared" si="2"/>
        <v>135438.92251076153</v>
      </c>
      <c r="D23" s="11">
        <f t="shared" si="0"/>
        <v>176.4849959619122</v>
      </c>
      <c r="E23" s="11">
        <f t="shared" si="1"/>
        <v>564.32884379483971</v>
      </c>
      <c r="F23" s="12">
        <f t="shared" si="3"/>
        <v>740.81383975675192</v>
      </c>
    </row>
    <row r="24" spans="1:7" x14ac:dyDescent="0.2">
      <c r="A24" s="117"/>
      <c r="B24" s="10">
        <v>17</v>
      </c>
      <c r="C24" s="11">
        <f t="shared" si="2"/>
        <v>135262.43751479962</v>
      </c>
      <c r="D24" s="11">
        <f t="shared" si="0"/>
        <v>177.22035011175353</v>
      </c>
      <c r="E24" s="11">
        <f t="shared" si="1"/>
        <v>563.59348964499839</v>
      </c>
      <c r="F24" s="12">
        <f t="shared" si="3"/>
        <v>740.81383975675192</v>
      </c>
    </row>
    <row r="25" spans="1:7" x14ac:dyDescent="0.2">
      <c r="A25" s="117"/>
      <c r="B25" s="10">
        <v>18</v>
      </c>
      <c r="C25" s="11">
        <f t="shared" si="2"/>
        <v>135085.21716468787</v>
      </c>
      <c r="D25" s="11">
        <f t="shared" si="0"/>
        <v>177.95876823721915</v>
      </c>
      <c r="E25" s="11">
        <f t="shared" si="1"/>
        <v>562.85507151953277</v>
      </c>
      <c r="F25" s="12">
        <f t="shared" si="3"/>
        <v>740.81383975675192</v>
      </c>
    </row>
    <row r="26" spans="1:7" x14ac:dyDescent="0.2">
      <c r="A26" s="117"/>
      <c r="B26" s="10">
        <v>19</v>
      </c>
      <c r="C26" s="11">
        <f t="shared" si="2"/>
        <v>134907.25839645066</v>
      </c>
      <c r="D26" s="11">
        <f t="shared" si="0"/>
        <v>178.7002631048743</v>
      </c>
      <c r="E26" s="11">
        <f t="shared" si="1"/>
        <v>562.11357665187779</v>
      </c>
      <c r="F26" s="12">
        <f t="shared" si="3"/>
        <v>740.81383975675203</v>
      </c>
    </row>
    <row r="27" spans="1:7" x14ac:dyDescent="0.2">
      <c r="A27" s="117"/>
      <c r="B27" s="10">
        <v>20</v>
      </c>
      <c r="C27" s="11">
        <f t="shared" si="2"/>
        <v>134728.5581333458</v>
      </c>
      <c r="D27" s="11">
        <f t="shared" si="0"/>
        <v>179.44484753447793</v>
      </c>
      <c r="E27" s="11">
        <f t="shared" si="1"/>
        <v>561.36899222227419</v>
      </c>
      <c r="F27" s="12">
        <f t="shared" si="3"/>
        <v>740.81383975675215</v>
      </c>
    </row>
    <row r="28" spans="1:7" x14ac:dyDescent="0.2">
      <c r="A28" s="117"/>
      <c r="B28" s="10">
        <v>21</v>
      </c>
      <c r="C28" s="11">
        <f t="shared" si="2"/>
        <v>134549.11328581133</v>
      </c>
      <c r="D28" s="11">
        <f t="shared" si="0"/>
        <v>180.1925343992049</v>
      </c>
      <c r="E28" s="11">
        <f t="shared" si="1"/>
        <v>560.62130535754716</v>
      </c>
      <c r="F28" s="12">
        <f t="shared" si="3"/>
        <v>740.81383975675203</v>
      </c>
    </row>
    <row r="29" spans="1:7" x14ac:dyDescent="0.2">
      <c r="A29" s="117"/>
      <c r="B29" s="10">
        <v>22</v>
      </c>
      <c r="C29" s="11">
        <f t="shared" si="2"/>
        <v>134368.92075141211</v>
      </c>
      <c r="D29" s="11">
        <f t="shared" si="0"/>
        <v>180.94333662586823</v>
      </c>
      <c r="E29" s="11">
        <f t="shared" si="1"/>
        <v>559.87050313088378</v>
      </c>
      <c r="F29" s="12">
        <f t="shared" si="3"/>
        <v>740.81383975675203</v>
      </c>
    </row>
    <row r="30" spans="1:7" x14ac:dyDescent="0.2">
      <c r="A30" s="117"/>
      <c r="B30" s="10">
        <v>23</v>
      </c>
      <c r="C30" s="11">
        <f t="shared" si="2"/>
        <v>134187.97741478623</v>
      </c>
      <c r="D30" s="11">
        <f t="shared" si="0"/>
        <v>181.69726719514267</v>
      </c>
      <c r="E30" s="11">
        <f t="shared" si="1"/>
        <v>559.11657256160925</v>
      </c>
      <c r="F30" s="12">
        <f t="shared" si="3"/>
        <v>740.81383975675192</v>
      </c>
    </row>
    <row r="31" spans="1:7" x14ac:dyDescent="0.2">
      <c r="A31" s="118"/>
      <c r="B31" s="13">
        <v>24</v>
      </c>
      <c r="C31" s="14">
        <f t="shared" si="2"/>
        <v>134006.28014759108</v>
      </c>
      <c r="D31" s="14">
        <f t="shared" si="0"/>
        <v>182.45433914178912</v>
      </c>
      <c r="E31" s="14">
        <f t="shared" si="1"/>
        <v>558.35950061496283</v>
      </c>
      <c r="F31" s="15">
        <f t="shared" si="3"/>
        <v>740.81383975675192</v>
      </c>
    </row>
    <row r="32" spans="1:7" ht="12.75" customHeight="1" x14ac:dyDescent="0.2">
      <c r="A32" s="116" t="s">
        <v>78</v>
      </c>
      <c r="B32" s="7">
        <v>25</v>
      </c>
      <c r="C32" s="8">
        <f t="shared" si="2"/>
        <v>133823.8258084493</v>
      </c>
      <c r="D32" s="8">
        <f t="shared" si="0"/>
        <v>183.2145655548799</v>
      </c>
      <c r="E32" s="8">
        <f t="shared" si="1"/>
        <v>557.59927420187205</v>
      </c>
      <c r="F32" s="9">
        <f t="shared" si="3"/>
        <v>740.81383975675192</v>
      </c>
    </row>
    <row r="33" spans="1:6" x14ac:dyDescent="0.2">
      <c r="A33" s="117"/>
      <c r="B33" s="10">
        <v>26</v>
      </c>
      <c r="C33" s="11">
        <f t="shared" si="2"/>
        <v>133640.61124289443</v>
      </c>
      <c r="D33" s="11">
        <f t="shared" si="0"/>
        <v>183.97795957802521</v>
      </c>
      <c r="E33" s="11">
        <f t="shared" si="1"/>
        <v>556.83588017872682</v>
      </c>
      <c r="F33" s="12">
        <f t="shared" si="3"/>
        <v>740.81383975675203</v>
      </c>
    </row>
    <row r="34" spans="1:6" x14ac:dyDescent="0.2">
      <c r="A34" s="117"/>
      <c r="B34" s="10">
        <v>27</v>
      </c>
      <c r="C34" s="11">
        <f t="shared" si="2"/>
        <v>133456.63328331642</v>
      </c>
      <c r="D34" s="11">
        <f t="shared" si="0"/>
        <v>184.74453440960036</v>
      </c>
      <c r="E34" s="11">
        <f t="shared" si="1"/>
        <v>556.06930534715173</v>
      </c>
      <c r="F34" s="12">
        <f t="shared" si="3"/>
        <v>740.81383975675203</v>
      </c>
    </row>
    <row r="35" spans="1:6" x14ac:dyDescent="0.2">
      <c r="A35" s="117"/>
      <c r="B35" s="10">
        <v>28</v>
      </c>
      <c r="C35" s="11">
        <f t="shared" si="2"/>
        <v>133271.88874890681</v>
      </c>
      <c r="D35" s="11">
        <f t="shared" si="0"/>
        <v>185.51430330297362</v>
      </c>
      <c r="E35" s="11">
        <f t="shared" si="1"/>
        <v>555.29953645377839</v>
      </c>
      <c r="F35" s="12">
        <f t="shared" si="3"/>
        <v>740.81383975675203</v>
      </c>
    </row>
    <row r="36" spans="1:6" x14ac:dyDescent="0.2">
      <c r="A36" s="117"/>
      <c r="B36" s="10">
        <v>29</v>
      </c>
      <c r="C36" s="11">
        <f t="shared" si="2"/>
        <v>133086.37444560384</v>
      </c>
      <c r="D36" s="11">
        <f t="shared" si="0"/>
        <v>186.28727956673603</v>
      </c>
      <c r="E36" s="11">
        <f t="shared" si="1"/>
        <v>554.52656019001597</v>
      </c>
      <c r="F36" s="12">
        <f t="shared" si="3"/>
        <v>740.81383975675203</v>
      </c>
    </row>
    <row r="37" spans="1:6" x14ac:dyDescent="0.2">
      <c r="A37" s="117"/>
      <c r="B37" s="10">
        <v>30</v>
      </c>
      <c r="C37" s="11">
        <f t="shared" si="2"/>
        <v>132900.08716603709</v>
      </c>
      <c r="D37" s="11">
        <f t="shared" si="0"/>
        <v>187.0634765649308</v>
      </c>
      <c r="E37" s="11">
        <f t="shared" si="1"/>
        <v>553.75036319182118</v>
      </c>
      <c r="F37" s="12">
        <f t="shared" si="3"/>
        <v>740.81383975675203</v>
      </c>
    </row>
    <row r="38" spans="1:6" x14ac:dyDescent="0.2">
      <c r="A38" s="117"/>
      <c r="B38" s="10">
        <v>31</v>
      </c>
      <c r="C38" s="11">
        <f t="shared" si="2"/>
        <v>132713.02368947215</v>
      </c>
      <c r="D38" s="11">
        <f t="shared" si="0"/>
        <v>187.84290771728465</v>
      </c>
      <c r="E38" s="11">
        <f t="shared" si="1"/>
        <v>552.97093203946724</v>
      </c>
      <c r="F38" s="12">
        <f t="shared" si="3"/>
        <v>740.81383975675192</v>
      </c>
    </row>
    <row r="39" spans="1:6" x14ac:dyDescent="0.2">
      <c r="A39" s="117"/>
      <c r="B39" s="10">
        <v>32</v>
      </c>
      <c r="C39" s="11">
        <f t="shared" si="2"/>
        <v>132525.18078175487</v>
      </c>
      <c r="D39" s="11">
        <f t="shared" si="0"/>
        <v>188.62558649944003</v>
      </c>
      <c r="E39" s="11">
        <f t="shared" si="1"/>
        <v>552.188253257312</v>
      </c>
      <c r="F39" s="12">
        <f t="shared" si="3"/>
        <v>740.81383975675203</v>
      </c>
    </row>
    <row r="40" spans="1:6" x14ac:dyDescent="0.2">
      <c r="A40" s="117"/>
      <c r="B40" s="10">
        <v>33</v>
      </c>
      <c r="C40" s="11">
        <f t="shared" si="2"/>
        <v>132336.55519525544</v>
      </c>
      <c r="D40" s="11">
        <f t="shared" si="0"/>
        <v>189.41152644318768</v>
      </c>
      <c r="E40" s="11">
        <f t="shared" si="1"/>
        <v>551.40231331356426</v>
      </c>
      <c r="F40" s="12">
        <f t="shared" si="3"/>
        <v>740.81383975675192</v>
      </c>
    </row>
    <row r="41" spans="1:6" x14ac:dyDescent="0.2">
      <c r="A41" s="117"/>
      <c r="B41" s="10">
        <v>34</v>
      </c>
      <c r="C41" s="11">
        <f t="shared" si="2"/>
        <v>132147.14366881226</v>
      </c>
      <c r="D41" s="11">
        <f t="shared" si="0"/>
        <v>190.200741136701</v>
      </c>
      <c r="E41" s="11">
        <f t="shared" si="1"/>
        <v>550.61309862005112</v>
      </c>
      <c r="F41" s="12">
        <f t="shared" si="3"/>
        <v>740.81383975675215</v>
      </c>
    </row>
    <row r="42" spans="1:6" x14ac:dyDescent="0.2">
      <c r="A42" s="117"/>
      <c r="B42" s="10">
        <v>35</v>
      </c>
      <c r="C42" s="11">
        <f t="shared" si="2"/>
        <v>131956.94292767555</v>
      </c>
      <c r="D42" s="11">
        <f t="shared" si="0"/>
        <v>190.99324422477059</v>
      </c>
      <c r="E42" s="11">
        <f t="shared" si="1"/>
        <v>549.82059553198144</v>
      </c>
      <c r="F42" s="12">
        <f t="shared" si="3"/>
        <v>740.81383975675203</v>
      </c>
    </row>
    <row r="43" spans="1:6" x14ac:dyDescent="0.2">
      <c r="A43" s="118"/>
      <c r="B43" s="13">
        <v>36</v>
      </c>
      <c r="C43" s="14">
        <f t="shared" si="2"/>
        <v>131765.94968345077</v>
      </c>
      <c r="D43" s="14">
        <f t="shared" si="0"/>
        <v>191.78904940904044</v>
      </c>
      <c r="E43" s="14">
        <f t="shared" si="1"/>
        <v>549.02479034771159</v>
      </c>
      <c r="F43" s="15">
        <f t="shared" si="3"/>
        <v>740.81383975675203</v>
      </c>
    </row>
    <row r="44" spans="1:6" ht="12.75" customHeight="1" x14ac:dyDescent="0.2">
      <c r="A44" s="116" t="s">
        <v>79</v>
      </c>
      <c r="B44" s="7">
        <v>37</v>
      </c>
      <c r="C44" s="8">
        <f t="shared" si="2"/>
        <v>131574.16063404173</v>
      </c>
      <c r="D44" s="8">
        <f t="shared" si="0"/>
        <v>192.58817044824474</v>
      </c>
      <c r="E44" s="8">
        <f t="shared" si="1"/>
        <v>548.22566930850724</v>
      </c>
      <c r="F44" s="9">
        <f t="shared" si="3"/>
        <v>740.81383975675203</v>
      </c>
    </row>
    <row r="45" spans="1:6" x14ac:dyDescent="0.2">
      <c r="A45" s="117"/>
      <c r="B45" s="10">
        <v>38</v>
      </c>
      <c r="C45" s="11">
        <f t="shared" si="2"/>
        <v>131381.5724635935</v>
      </c>
      <c r="D45" s="11">
        <f t="shared" si="0"/>
        <v>193.39062115844584</v>
      </c>
      <c r="E45" s="11">
        <f t="shared" si="1"/>
        <v>547.42321859830622</v>
      </c>
      <c r="F45" s="12">
        <f t="shared" si="3"/>
        <v>740.81383975675203</v>
      </c>
    </row>
    <row r="46" spans="1:6" x14ac:dyDescent="0.2">
      <c r="A46" s="117"/>
      <c r="B46" s="10">
        <v>39</v>
      </c>
      <c r="C46" s="11">
        <f t="shared" si="2"/>
        <v>131188.18184243506</v>
      </c>
      <c r="D46" s="11">
        <f t="shared" si="0"/>
        <v>194.19641541327266</v>
      </c>
      <c r="E46" s="11">
        <f t="shared" si="1"/>
        <v>546.61742434347946</v>
      </c>
      <c r="F46" s="12">
        <f t="shared" si="3"/>
        <v>740.81383975675215</v>
      </c>
    </row>
    <row r="47" spans="1:6" x14ac:dyDescent="0.2">
      <c r="A47" s="117"/>
      <c r="B47" s="10">
        <v>40</v>
      </c>
      <c r="C47" s="11">
        <f t="shared" si="2"/>
        <v>130993.98542702179</v>
      </c>
      <c r="D47" s="11">
        <f t="shared" si="0"/>
        <v>195.00556714416132</v>
      </c>
      <c r="E47" s="11">
        <f t="shared" si="1"/>
        <v>545.80827261259083</v>
      </c>
      <c r="F47" s="12">
        <f t="shared" si="3"/>
        <v>740.81383975675215</v>
      </c>
    </row>
    <row r="48" spans="1:6" x14ac:dyDescent="0.2">
      <c r="A48" s="117"/>
      <c r="B48" s="10">
        <v>41</v>
      </c>
      <c r="C48" s="11">
        <f t="shared" si="2"/>
        <v>130798.97985987763</v>
      </c>
      <c r="D48" s="11">
        <f t="shared" si="0"/>
        <v>195.81809034059538</v>
      </c>
      <c r="E48" s="11">
        <f t="shared" si="1"/>
        <v>544.99574941615674</v>
      </c>
      <c r="F48" s="12">
        <f t="shared" si="3"/>
        <v>740.81383975675215</v>
      </c>
    </row>
    <row r="49" spans="1:6" x14ac:dyDescent="0.2">
      <c r="A49" s="117"/>
      <c r="B49" s="10">
        <v>42</v>
      </c>
      <c r="C49" s="11">
        <f t="shared" si="2"/>
        <v>130603.16176953704</v>
      </c>
      <c r="D49" s="11">
        <f t="shared" si="0"/>
        <v>196.63399905034782</v>
      </c>
      <c r="E49" s="11">
        <f t="shared" si="1"/>
        <v>544.17984070640421</v>
      </c>
      <c r="F49" s="12">
        <f t="shared" si="3"/>
        <v>740.81383975675203</v>
      </c>
    </row>
    <row r="50" spans="1:6" x14ac:dyDescent="0.2">
      <c r="A50" s="117"/>
      <c r="B50" s="10">
        <v>43</v>
      </c>
      <c r="C50" s="11">
        <f t="shared" si="2"/>
        <v>130406.52777048669</v>
      </c>
      <c r="D50" s="11">
        <f t="shared" si="0"/>
        <v>197.45330737972432</v>
      </c>
      <c r="E50" s="11">
        <f t="shared" si="1"/>
        <v>543.36053237702788</v>
      </c>
      <c r="F50" s="12">
        <f t="shared" si="3"/>
        <v>740.81383975675226</v>
      </c>
    </row>
    <row r="51" spans="1:6" x14ac:dyDescent="0.2">
      <c r="A51" s="117"/>
      <c r="B51" s="10">
        <v>44</v>
      </c>
      <c r="C51" s="11">
        <f t="shared" si="2"/>
        <v>130209.07446310697</v>
      </c>
      <c r="D51" s="11">
        <f t="shared" si="0"/>
        <v>198.27602949380648</v>
      </c>
      <c r="E51" s="11">
        <f t="shared" si="1"/>
        <v>542.53781026294564</v>
      </c>
      <c r="F51" s="12">
        <f t="shared" si="3"/>
        <v>740.81383975675215</v>
      </c>
    </row>
    <row r="52" spans="1:6" x14ac:dyDescent="0.2">
      <c r="A52" s="117"/>
      <c r="B52" s="10">
        <v>45</v>
      </c>
      <c r="C52" s="11">
        <f t="shared" si="2"/>
        <v>130010.79843361316</v>
      </c>
      <c r="D52" s="11">
        <f t="shared" si="0"/>
        <v>199.10217961669736</v>
      </c>
      <c r="E52" s="11">
        <f t="shared" si="1"/>
        <v>541.71166014005485</v>
      </c>
      <c r="F52" s="12">
        <f t="shared" si="3"/>
        <v>740.81383975675226</v>
      </c>
    </row>
    <row r="53" spans="1:6" x14ac:dyDescent="0.2">
      <c r="A53" s="117"/>
      <c r="B53" s="10">
        <v>46</v>
      </c>
      <c r="C53" s="11">
        <f t="shared" si="2"/>
        <v>129811.69625399646</v>
      </c>
      <c r="D53" s="11">
        <f t="shared" si="0"/>
        <v>199.93177203176685</v>
      </c>
      <c r="E53" s="11">
        <f t="shared" si="1"/>
        <v>540.88206772498529</v>
      </c>
      <c r="F53" s="12">
        <f t="shared" si="3"/>
        <v>740.81383975675215</v>
      </c>
    </row>
    <row r="54" spans="1:6" x14ac:dyDescent="0.2">
      <c r="A54" s="117"/>
      <c r="B54" s="10">
        <v>47</v>
      </c>
      <c r="C54" s="11">
        <f t="shared" si="2"/>
        <v>129611.7644819647</v>
      </c>
      <c r="D54" s="11">
        <f t="shared" si="0"/>
        <v>200.76482108189924</v>
      </c>
      <c r="E54" s="11">
        <f t="shared" si="1"/>
        <v>540.04901867485285</v>
      </c>
      <c r="F54" s="12">
        <f t="shared" si="3"/>
        <v>740.81383975675203</v>
      </c>
    </row>
    <row r="55" spans="1:6" x14ac:dyDescent="0.2">
      <c r="A55" s="118"/>
      <c r="B55" s="13">
        <v>48</v>
      </c>
      <c r="C55" s="14">
        <f t="shared" si="2"/>
        <v>129410.99966088279</v>
      </c>
      <c r="D55" s="14">
        <f t="shared" si="0"/>
        <v>201.60134116974044</v>
      </c>
      <c r="E55" s="14">
        <f t="shared" si="1"/>
        <v>539.21249858701162</v>
      </c>
      <c r="F55" s="15">
        <f t="shared" si="3"/>
        <v>740.81383975675203</v>
      </c>
    </row>
    <row r="56" spans="1:6" ht="12.75" customHeight="1" x14ac:dyDescent="0.2">
      <c r="A56" s="116" t="s">
        <v>80</v>
      </c>
      <c r="B56" s="7">
        <v>49</v>
      </c>
      <c r="C56" s="8">
        <f t="shared" si="2"/>
        <v>129209.39831971306</v>
      </c>
      <c r="D56" s="8">
        <f t="shared" si="0"/>
        <v>202.44134675794777</v>
      </c>
      <c r="E56" s="8">
        <f t="shared" si="1"/>
        <v>538.37249299880443</v>
      </c>
      <c r="F56" s="9">
        <f t="shared" si="3"/>
        <v>740.81383975675226</v>
      </c>
    </row>
    <row r="57" spans="1:6" x14ac:dyDescent="0.2">
      <c r="A57" s="117"/>
      <c r="B57" s="10">
        <v>50</v>
      </c>
      <c r="C57" s="11">
        <f t="shared" si="2"/>
        <v>129006.95697295511</v>
      </c>
      <c r="D57" s="11">
        <f t="shared" si="0"/>
        <v>203.28485236943919</v>
      </c>
      <c r="E57" s="11">
        <f t="shared" si="1"/>
        <v>537.52898738731301</v>
      </c>
      <c r="F57" s="12">
        <f t="shared" si="3"/>
        <v>740.81383975675226</v>
      </c>
    </row>
    <row r="58" spans="1:6" x14ac:dyDescent="0.2">
      <c r="A58" s="117"/>
      <c r="B58" s="10">
        <v>51</v>
      </c>
      <c r="C58" s="11">
        <f t="shared" si="2"/>
        <v>128803.67212058567</v>
      </c>
      <c r="D58" s="11">
        <f t="shared" si="0"/>
        <v>204.13187258764515</v>
      </c>
      <c r="E58" s="11">
        <f t="shared" si="1"/>
        <v>536.68196716910688</v>
      </c>
      <c r="F58" s="12">
        <f t="shared" si="3"/>
        <v>740.81383975675203</v>
      </c>
    </row>
    <row r="59" spans="1:6" x14ac:dyDescent="0.2">
      <c r="A59" s="117"/>
      <c r="B59" s="10">
        <v>52</v>
      </c>
      <c r="C59" s="11">
        <f t="shared" si="2"/>
        <v>128599.54024799803</v>
      </c>
      <c r="D59" s="11">
        <f t="shared" si="0"/>
        <v>204.98242205676036</v>
      </c>
      <c r="E59" s="11">
        <f t="shared" si="1"/>
        <v>535.83141769999179</v>
      </c>
      <c r="F59" s="12">
        <f t="shared" si="3"/>
        <v>740.81383975675215</v>
      </c>
    </row>
    <row r="60" spans="1:6" x14ac:dyDescent="0.2">
      <c r="A60" s="117"/>
      <c r="B60" s="10">
        <v>53</v>
      </c>
      <c r="C60" s="11">
        <f t="shared" si="2"/>
        <v>128394.55782594127</v>
      </c>
      <c r="D60" s="11">
        <f t="shared" si="0"/>
        <v>205.83651548199688</v>
      </c>
      <c r="E60" s="11">
        <f t="shared" si="1"/>
        <v>534.97732427475535</v>
      </c>
      <c r="F60" s="12">
        <f t="shared" si="3"/>
        <v>740.81383975675226</v>
      </c>
    </row>
    <row r="61" spans="1:6" x14ac:dyDescent="0.2">
      <c r="A61" s="117"/>
      <c r="B61" s="10">
        <v>54</v>
      </c>
      <c r="C61" s="11">
        <f t="shared" si="2"/>
        <v>128188.72131045928</v>
      </c>
      <c r="D61" s="11">
        <f t="shared" si="0"/>
        <v>206.6941676298386</v>
      </c>
      <c r="E61" s="11">
        <f t="shared" si="1"/>
        <v>534.11967212691377</v>
      </c>
      <c r="F61" s="12">
        <f t="shared" si="3"/>
        <v>740.81383975675237</v>
      </c>
    </row>
    <row r="62" spans="1:6" x14ac:dyDescent="0.2">
      <c r="A62" s="117"/>
      <c r="B62" s="10">
        <v>55</v>
      </c>
      <c r="C62" s="11">
        <f t="shared" si="2"/>
        <v>127982.02714282944</v>
      </c>
      <c r="D62" s="11">
        <f t="shared" si="0"/>
        <v>207.55539332829619</v>
      </c>
      <c r="E62" s="11">
        <f t="shared" si="1"/>
        <v>533.25844642845595</v>
      </c>
      <c r="F62" s="12">
        <f t="shared" si="3"/>
        <v>740.81383975675215</v>
      </c>
    </row>
    <row r="63" spans="1:6" x14ac:dyDescent="0.2">
      <c r="A63" s="117"/>
      <c r="B63" s="10">
        <v>56</v>
      </c>
      <c r="C63" s="11">
        <f t="shared" si="2"/>
        <v>127774.47174950114</v>
      </c>
      <c r="D63" s="11">
        <f t="shared" si="0"/>
        <v>208.42020746716406</v>
      </c>
      <c r="E63" s="11">
        <f t="shared" si="1"/>
        <v>532.39363228958803</v>
      </c>
      <c r="F63" s="12">
        <f t="shared" si="3"/>
        <v>740.81383975675203</v>
      </c>
    </row>
    <row r="64" spans="1:6" x14ac:dyDescent="0.2">
      <c r="A64" s="117"/>
      <c r="B64" s="10">
        <v>57</v>
      </c>
      <c r="C64" s="11">
        <f t="shared" si="2"/>
        <v>127566.05154203398</v>
      </c>
      <c r="D64" s="11">
        <f t="shared" si="0"/>
        <v>209.28862499827727</v>
      </c>
      <c r="E64" s="11">
        <f t="shared" si="1"/>
        <v>531.52521475847493</v>
      </c>
      <c r="F64" s="12">
        <f t="shared" si="3"/>
        <v>740.81383975675226</v>
      </c>
    </row>
    <row r="65" spans="1:7" x14ac:dyDescent="0.2">
      <c r="A65" s="117"/>
      <c r="B65" s="10">
        <v>58</v>
      </c>
      <c r="C65" s="11">
        <f t="shared" si="2"/>
        <v>127356.7629170357</v>
      </c>
      <c r="D65" s="11">
        <f t="shared" si="0"/>
        <v>210.16066093577012</v>
      </c>
      <c r="E65" s="11">
        <f t="shared" si="1"/>
        <v>530.65317882098202</v>
      </c>
      <c r="F65" s="12">
        <f t="shared" si="3"/>
        <v>740.81383975675215</v>
      </c>
    </row>
    <row r="66" spans="1:7" x14ac:dyDescent="0.2">
      <c r="A66" s="117"/>
      <c r="B66" s="10">
        <v>59</v>
      </c>
      <c r="C66" s="11">
        <f t="shared" si="2"/>
        <v>127146.60225609993</v>
      </c>
      <c r="D66" s="11">
        <f t="shared" si="0"/>
        <v>211.03633035633581</v>
      </c>
      <c r="E66" s="11">
        <f t="shared" si="1"/>
        <v>529.77750940041631</v>
      </c>
      <c r="F66" s="12">
        <f t="shared" si="3"/>
        <v>740.81383975675215</v>
      </c>
    </row>
    <row r="67" spans="1:7" x14ac:dyDescent="0.2">
      <c r="A67" s="118"/>
      <c r="B67" s="13">
        <v>60</v>
      </c>
      <c r="C67" s="14">
        <f t="shared" si="2"/>
        <v>126935.56592574359</v>
      </c>
      <c r="D67" s="14">
        <f t="shared" si="0"/>
        <v>211.91564839948722</v>
      </c>
      <c r="E67" s="14">
        <f t="shared" si="1"/>
        <v>528.89819135726498</v>
      </c>
      <c r="F67" s="15">
        <f t="shared" si="3"/>
        <v>740.81383975675226</v>
      </c>
      <c r="G67" s="20">
        <f>SUM(E8:E67)</f>
        <v>33172.480662749178</v>
      </c>
    </row>
    <row r="68" spans="1:7" ht="12.75" customHeight="1" x14ac:dyDescent="0.2">
      <c r="A68" s="116" t="s">
        <v>81</v>
      </c>
      <c r="B68" s="7">
        <v>61</v>
      </c>
      <c r="C68" s="8">
        <f t="shared" si="2"/>
        <v>126723.6502773441</v>
      </c>
      <c r="D68" s="8">
        <f t="shared" si="0"/>
        <v>212.79863026781837</v>
      </c>
      <c r="E68" s="8">
        <f t="shared" si="1"/>
        <v>528.01520948893369</v>
      </c>
      <c r="F68" s="9">
        <f t="shared" si="3"/>
        <v>740.81383975675203</v>
      </c>
    </row>
    <row r="69" spans="1:7" x14ac:dyDescent="0.2">
      <c r="A69" s="117"/>
      <c r="B69" s="10">
        <v>62</v>
      </c>
      <c r="C69" s="11">
        <f t="shared" si="2"/>
        <v>126510.85164707628</v>
      </c>
      <c r="D69" s="11">
        <f t="shared" si="0"/>
        <v>213.68529122726761</v>
      </c>
      <c r="E69" s="11">
        <f t="shared" si="1"/>
        <v>527.12854852948442</v>
      </c>
      <c r="F69" s="12">
        <f t="shared" si="3"/>
        <v>740.81383975675203</v>
      </c>
    </row>
    <row r="70" spans="1:7" x14ac:dyDescent="0.2">
      <c r="A70" s="117"/>
      <c r="B70" s="10">
        <v>63</v>
      </c>
      <c r="C70" s="11">
        <f t="shared" si="2"/>
        <v>126297.16635584901</v>
      </c>
      <c r="D70" s="11">
        <f t="shared" si="0"/>
        <v>214.57564660738129</v>
      </c>
      <c r="E70" s="11">
        <f t="shared" si="1"/>
        <v>526.23819314937089</v>
      </c>
      <c r="F70" s="12">
        <f t="shared" si="3"/>
        <v>740.81383975675215</v>
      </c>
    </row>
    <row r="71" spans="1:7" x14ac:dyDescent="0.2">
      <c r="A71" s="117"/>
      <c r="B71" s="10">
        <v>64</v>
      </c>
      <c r="C71" s="11">
        <f t="shared" si="2"/>
        <v>126082.59070924163</v>
      </c>
      <c r="D71" s="11">
        <f t="shared" si="0"/>
        <v>215.46971180157865</v>
      </c>
      <c r="E71" s="11">
        <f t="shared" si="1"/>
        <v>525.34412795517346</v>
      </c>
      <c r="F71" s="12">
        <f t="shared" si="3"/>
        <v>740.81383975675215</v>
      </c>
    </row>
    <row r="72" spans="1:7" x14ac:dyDescent="0.2">
      <c r="A72" s="117"/>
      <c r="B72" s="10">
        <v>65</v>
      </c>
      <c r="C72" s="11">
        <f t="shared" si="2"/>
        <v>125867.12099744006</v>
      </c>
      <c r="D72" s="11">
        <f t="shared" ref="D72:D135" si="4">PPMT($C$2/12,1,($C$3*12)+1-B72,C72,0)*-1</f>
        <v>216.36750226741853</v>
      </c>
      <c r="E72" s="11">
        <f t="shared" ref="E72:E135" si="5">IPMT($C$2/12,1,($C$3*12)+1-B72,C72,0)*-1</f>
        <v>524.44633748933359</v>
      </c>
      <c r="F72" s="12">
        <f t="shared" si="3"/>
        <v>740.81383975675215</v>
      </c>
    </row>
    <row r="73" spans="1:7" x14ac:dyDescent="0.2">
      <c r="A73" s="117"/>
      <c r="B73" s="10">
        <v>66</v>
      </c>
      <c r="C73" s="11">
        <f t="shared" ref="C73:C136" si="6">C72-D72</f>
        <v>125650.75349517264</v>
      </c>
      <c r="D73" s="11">
        <f t="shared" si="4"/>
        <v>217.26903352686614</v>
      </c>
      <c r="E73" s="11">
        <f t="shared" si="5"/>
        <v>523.54480622988603</v>
      </c>
      <c r="F73" s="12">
        <f t="shared" ref="F73:F136" si="7">SUM(D73:E73)</f>
        <v>740.81383975675215</v>
      </c>
    </row>
    <row r="74" spans="1:7" x14ac:dyDescent="0.2">
      <c r="A74" s="117"/>
      <c r="B74" s="10">
        <v>67</v>
      </c>
      <c r="C74" s="11">
        <f t="shared" si="6"/>
        <v>125433.48446164577</v>
      </c>
      <c r="D74" s="11">
        <f t="shared" si="4"/>
        <v>218.17432116656153</v>
      </c>
      <c r="E74" s="11">
        <f t="shared" si="5"/>
        <v>522.63951859019073</v>
      </c>
      <c r="F74" s="12">
        <f t="shared" si="7"/>
        <v>740.81383975675226</v>
      </c>
    </row>
    <row r="75" spans="1:7" x14ac:dyDescent="0.2">
      <c r="A75" s="117"/>
      <c r="B75" s="10">
        <v>68</v>
      </c>
      <c r="C75" s="11">
        <f t="shared" si="6"/>
        <v>125215.31014047921</v>
      </c>
      <c r="D75" s="11">
        <f t="shared" si="4"/>
        <v>219.08338083808874</v>
      </c>
      <c r="E75" s="11">
        <f t="shared" si="5"/>
        <v>521.73045891866332</v>
      </c>
      <c r="F75" s="12">
        <f t="shared" si="7"/>
        <v>740.81383975675203</v>
      </c>
    </row>
    <row r="76" spans="1:7" x14ac:dyDescent="0.2">
      <c r="A76" s="117"/>
      <c r="B76" s="10">
        <v>69</v>
      </c>
      <c r="C76" s="11">
        <f t="shared" si="6"/>
        <v>124996.22675964113</v>
      </c>
      <c r="D76" s="11">
        <f t="shared" si="4"/>
        <v>219.99622825824753</v>
      </c>
      <c r="E76" s="11">
        <f t="shared" si="5"/>
        <v>520.81761149850468</v>
      </c>
      <c r="F76" s="12">
        <f t="shared" si="7"/>
        <v>740.81383975675226</v>
      </c>
    </row>
    <row r="77" spans="1:7" x14ac:dyDescent="0.2">
      <c r="A77" s="117"/>
      <c r="B77" s="10">
        <v>70</v>
      </c>
      <c r="C77" s="11">
        <f t="shared" si="6"/>
        <v>124776.23053138288</v>
      </c>
      <c r="D77" s="11">
        <f t="shared" si="4"/>
        <v>220.91287920932353</v>
      </c>
      <c r="E77" s="11">
        <f t="shared" si="5"/>
        <v>519.90096054742867</v>
      </c>
      <c r="F77" s="12">
        <f t="shared" si="7"/>
        <v>740.81383975675226</v>
      </c>
    </row>
    <row r="78" spans="1:7" x14ac:dyDescent="0.2">
      <c r="A78" s="117"/>
      <c r="B78" s="10">
        <v>71</v>
      </c>
      <c r="C78" s="11">
        <f t="shared" si="6"/>
        <v>124555.31765217356</v>
      </c>
      <c r="D78" s="11">
        <f t="shared" si="4"/>
        <v>221.83334953936239</v>
      </c>
      <c r="E78" s="11">
        <f t="shared" si="5"/>
        <v>518.98049021738984</v>
      </c>
      <c r="F78" s="12">
        <f t="shared" si="7"/>
        <v>740.81383975675226</v>
      </c>
    </row>
    <row r="79" spans="1:7" x14ac:dyDescent="0.2">
      <c r="A79" s="118"/>
      <c r="B79" s="13">
        <v>72</v>
      </c>
      <c r="C79" s="14">
        <f t="shared" si="6"/>
        <v>124333.4843026342</v>
      </c>
      <c r="D79" s="14">
        <f t="shared" si="4"/>
        <v>222.75765516244303</v>
      </c>
      <c r="E79" s="14">
        <f t="shared" si="5"/>
        <v>518.05618459430912</v>
      </c>
      <c r="F79" s="15">
        <f t="shared" si="7"/>
        <v>740.81383975675215</v>
      </c>
    </row>
    <row r="80" spans="1:7" ht="12.75" customHeight="1" x14ac:dyDescent="0.2">
      <c r="A80" s="116" t="s">
        <v>82</v>
      </c>
      <c r="B80" s="7">
        <v>73</v>
      </c>
      <c r="C80" s="8">
        <f t="shared" si="6"/>
        <v>124110.72664747176</v>
      </c>
      <c r="D80" s="8">
        <f t="shared" si="4"/>
        <v>223.68581205895325</v>
      </c>
      <c r="E80" s="8">
        <f t="shared" si="5"/>
        <v>517.12802769779898</v>
      </c>
      <c r="F80" s="9">
        <f t="shared" si="7"/>
        <v>740.81383975675226</v>
      </c>
    </row>
    <row r="81" spans="1:6" x14ac:dyDescent="0.2">
      <c r="A81" s="117"/>
      <c r="B81" s="10">
        <v>74</v>
      </c>
      <c r="C81" s="11">
        <f t="shared" si="6"/>
        <v>123887.0408354128</v>
      </c>
      <c r="D81" s="11">
        <f t="shared" si="4"/>
        <v>224.61783627586553</v>
      </c>
      <c r="E81" s="11">
        <f t="shared" si="5"/>
        <v>516.1960034808867</v>
      </c>
      <c r="F81" s="12">
        <f t="shared" si="7"/>
        <v>740.81383975675226</v>
      </c>
    </row>
    <row r="82" spans="1:6" x14ac:dyDescent="0.2">
      <c r="A82" s="117"/>
      <c r="B82" s="10">
        <v>75</v>
      </c>
      <c r="C82" s="11">
        <f t="shared" si="6"/>
        <v>123662.42299913694</v>
      </c>
      <c r="D82" s="11">
        <f t="shared" si="4"/>
        <v>225.55374392701503</v>
      </c>
      <c r="E82" s="11">
        <f t="shared" si="5"/>
        <v>515.26009582973734</v>
      </c>
      <c r="F82" s="12">
        <f t="shared" si="7"/>
        <v>740.81383975675237</v>
      </c>
    </row>
    <row r="83" spans="1:6" x14ac:dyDescent="0.2">
      <c r="A83" s="117"/>
      <c r="B83" s="10">
        <v>76</v>
      </c>
      <c r="C83" s="11">
        <f t="shared" si="6"/>
        <v>123436.86925520992</v>
      </c>
      <c r="D83" s="11">
        <f t="shared" si="4"/>
        <v>226.49355119337756</v>
      </c>
      <c r="E83" s="11">
        <f t="shared" si="5"/>
        <v>514.32028856337479</v>
      </c>
      <c r="F83" s="12">
        <f t="shared" si="7"/>
        <v>740.81383975675237</v>
      </c>
    </row>
    <row r="84" spans="1:6" x14ac:dyDescent="0.2">
      <c r="A84" s="117"/>
      <c r="B84" s="10">
        <v>77</v>
      </c>
      <c r="C84" s="11">
        <f t="shared" si="6"/>
        <v>123210.37570401655</v>
      </c>
      <c r="D84" s="11">
        <f t="shared" si="4"/>
        <v>227.43727432334998</v>
      </c>
      <c r="E84" s="11">
        <f t="shared" si="5"/>
        <v>513.37656543340233</v>
      </c>
      <c r="F84" s="12">
        <f t="shared" si="7"/>
        <v>740.81383975675226</v>
      </c>
    </row>
    <row r="85" spans="1:6" x14ac:dyDescent="0.2">
      <c r="A85" s="117"/>
      <c r="B85" s="10">
        <v>78</v>
      </c>
      <c r="C85" s="11">
        <f t="shared" si="6"/>
        <v>122982.9384296932</v>
      </c>
      <c r="D85" s="11">
        <f t="shared" si="4"/>
        <v>228.38492963303057</v>
      </c>
      <c r="E85" s="11">
        <f t="shared" si="5"/>
        <v>512.42891012372172</v>
      </c>
      <c r="F85" s="12">
        <f t="shared" si="7"/>
        <v>740.81383975675226</v>
      </c>
    </row>
    <row r="86" spans="1:6" x14ac:dyDescent="0.2">
      <c r="A86" s="117"/>
      <c r="B86" s="10">
        <v>79</v>
      </c>
      <c r="C86" s="11">
        <f t="shared" si="6"/>
        <v>122754.55350006017</v>
      </c>
      <c r="D86" s="11">
        <f t="shared" si="4"/>
        <v>229.33653350650152</v>
      </c>
      <c r="E86" s="11">
        <f t="shared" si="5"/>
        <v>511.47730625025071</v>
      </c>
      <c r="F86" s="12">
        <f t="shared" si="7"/>
        <v>740.81383975675226</v>
      </c>
    </row>
    <row r="87" spans="1:6" x14ac:dyDescent="0.2">
      <c r="A87" s="117"/>
      <c r="B87" s="10">
        <v>80</v>
      </c>
      <c r="C87" s="11">
        <f t="shared" si="6"/>
        <v>122525.21696655366</v>
      </c>
      <c r="D87" s="11">
        <f t="shared" si="4"/>
        <v>230.292102396112</v>
      </c>
      <c r="E87" s="11">
        <f t="shared" si="5"/>
        <v>510.5217373606402</v>
      </c>
      <c r="F87" s="12">
        <f t="shared" si="7"/>
        <v>740.81383975675226</v>
      </c>
    </row>
    <row r="88" spans="1:6" x14ac:dyDescent="0.2">
      <c r="A88" s="117"/>
      <c r="B88" s="10">
        <v>81</v>
      </c>
      <c r="C88" s="11">
        <f t="shared" si="6"/>
        <v>122294.92486415755</v>
      </c>
      <c r="D88" s="11">
        <f t="shared" si="4"/>
        <v>231.25165282276248</v>
      </c>
      <c r="E88" s="11">
        <f t="shared" si="5"/>
        <v>509.56218693398984</v>
      </c>
      <c r="F88" s="12">
        <f t="shared" si="7"/>
        <v>740.81383975675226</v>
      </c>
    </row>
    <row r="89" spans="1:6" x14ac:dyDescent="0.2">
      <c r="A89" s="117"/>
      <c r="B89" s="10">
        <v>82</v>
      </c>
      <c r="C89" s="11">
        <f t="shared" si="6"/>
        <v>122063.6732113348</v>
      </c>
      <c r="D89" s="11">
        <f t="shared" si="4"/>
        <v>232.21520137619066</v>
      </c>
      <c r="E89" s="11">
        <f t="shared" si="5"/>
        <v>508.59863838056162</v>
      </c>
      <c r="F89" s="12">
        <f t="shared" si="7"/>
        <v>740.81383975675226</v>
      </c>
    </row>
    <row r="90" spans="1:6" x14ac:dyDescent="0.2">
      <c r="A90" s="117"/>
      <c r="B90" s="10">
        <v>83</v>
      </c>
      <c r="C90" s="11">
        <f t="shared" si="6"/>
        <v>121831.4580099586</v>
      </c>
      <c r="D90" s="11">
        <f t="shared" si="4"/>
        <v>233.18276471525806</v>
      </c>
      <c r="E90" s="11">
        <f t="shared" si="5"/>
        <v>507.63107504149417</v>
      </c>
      <c r="F90" s="12">
        <f t="shared" si="7"/>
        <v>740.81383975675226</v>
      </c>
    </row>
    <row r="91" spans="1:6" x14ac:dyDescent="0.2">
      <c r="A91" s="118"/>
      <c r="B91" s="13">
        <v>84</v>
      </c>
      <c r="C91" s="14">
        <f t="shared" si="6"/>
        <v>121598.27524524335</v>
      </c>
      <c r="D91" s="14">
        <f t="shared" si="4"/>
        <v>234.15435956823836</v>
      </c>
      <c r="E91" s="14">
        <f t="shared" si="5"/>
        <v>506.65948018851395</v>
      </c>
      <c r="F91" s="15">
        <f t="shared" si="7"/>
        <v>740.81383975675226</v>
      </c>
    </row>
    <row r="92" spans="1:6" ht="12.75" customHeight="1" x14ac:dyDescent="0.2">
      <c r="A92" s="116" t="s">
        <v>83</v>
      </c>
      <c r="B92" s="7">
        <v>85</v>
      </c>
      <c r="C92" s="8">
        <f t="shared" si="6"/>
        <v>121364.1208856751</v>
      </c>
      <c r="D92" s="8">
        <f t="shared" si="4"/>
        <v>235.13000273310593</v>
      </c>
      <c r="E92" s="8">
        <f t="shared" si="5"/>
        <v>505.68383702364628</v>
      </c>
      <c r="F92" s="9">
        <f t="shared" si="7"/>
        <v>740.81383975675226</v>
      </c>
    </row>
    <row r="93" spans="1:6" x14ac:dyDescent="0.2">
      <c r="A93" s="117"/>
      <c r="B93" s="10">
        <v>86</v>
      </c>
      <c r="C93" s="11">
        <f t="shared" si="6"/>
        <v>121128.990882942</v>
      </c>
      <c r="D93" s="11">
        <f t="shared" si="4"/>
        <v>236.10971107782726</v>
      </c>
      <c r="E93" s="11">
        <f t="shared" si="5"/>
        <v>504.70412867892497</v>
      </c>
      <c r="F93" s="12">
        <f t="shared" si="7"/>
        <v>740.81383975675226</v>
      </c>
    </row>
    <row r="94" spans="1:6" x14ac:dyDescent="0.2">
      <c r="A94" s="117"/>
      <c r="B94" s="10">
        <v>87</v>
      </c>
      <c r="C94" s="11">
        <f t="shared" si="6"/>
        <v>120892.88117186418</v>
      </c>
      <c r="D94" s="11">
        <f t="shared" si="4"/>
        <v>237.09350154065157</v>
      </c>
      <c r="E94" s="11">
        <f t="shared" si="5"/>
        <v>503.72033821610074</v>
      </c>
      <c r="F94" s="12">
        <f t="shared" si="7"/>
        <v>740.81383975675226</v>
      </c>
    </row>
    <row r="95" spans="1:6" x14ac:dyDescent="0.2">
      <c r="A95" s="117"/>
      <c r="B95" s="10">
        <v>88</v>
      </c>
      <c r="C95" s="11">
        <f t="shared" si="6"/>
        <v>120655.78767032352</v>
      </c>
      <c r="D95" s="11">
        <f t="shared" si="4"/>
        <v>238.08139113040423</v>
      </c>
      <c r="E95" s="11">
        <f t="shared" si="5"/>
        <v>502.732448626348</v>
      </c>
      <c r="F95" s="12">
        <f t="shared" si="7"/>
        <v>740.81383975675226</v>
      </c>
    </row>
    <row r="96" spans="1:6" x14ac:dyDescent="0.2">
      <c r="A96" s="117"/>
      <c r="B96" s="10">
        <v>89</v>
      </c>
      <c r="C96" s="11">
        <f t="shared" si="6"/>
        <v>120417.70627919312</v>
      </c>
      <c r="D96" s="11">
        <f t="shared" si="4"/>
        <v>239.0733969267809</v>
      </c>
      <c r="E96" s="11">
        <f t="shared" si="5"/>
        <v>501.74044282997136</v>
      </c>
      <c r="F96" s="12">
        <f t="shared" si="7"/>
        <v>740.81383975675226</v>
      </c>
    </row>
    <row r="97" spans="1:6" x14ac:dyDescent="0.2">
      <c r="A97" s="117"/>
      <c r="B97" s="10">
        <v>90</v>
      </c>
      <c r="C97" s="11">
        <f t="shared" si="6"/>
        <v>120178.63288226635</v>
      </c>
      <c r="D97" s="11">
        <f t="shared" si="4"/>
        <v>240.06953608064256</v>
      </c>
      <c r="E97" s="11">
        <f t="shared" si="5"/>
        <v>500.74430367610978</v>
      </c>
      <c r="F97" s="12">
        <f t="shared" si="7"/>
        <v>740.81383975675237</v>
      </c>
    </row>
    <row r="98" spans="1:6" x14ac:dyDescent="0.2">
      <c r="A98" s="117"/>
      <c r="B98" s="10">
        <v>91</v>
      </c>
      <c r="C98" s="11">
        <f t="shared" si="6"/>
        <v>119938.56334618571</v>
      </c>
      <c r="D98" s="11">
        <f t="shared" si="4"/>
        <v>241.0698258143118</v>
      </c>
      <c r="E98" s="11">
        <f t="shared" si="5"/>
        <v>499.74401394244046</v>
      </c>
      <c r="F98" s="12">
        <f t="shared" si="7"/>
        <v>740.81383975675226</v>
      </c>
    </row>
    <row r="99" spans="1:6" x14ac:dyDescent="0.2">
      <c r="A99" s="117"/>
      <c r="B99" s="10">
        <v>92</v>
      </c>
      <c r="C99" s="11">
        <f t="shared" si="6"/>
        <v>119697.4935203714</v>
      </c>
      <c r="D99" s="11">
        <f t="shared" si="4"/>
        <v>242.07428342187151</v>
      </c>
      <c r="E99" s="11">
        <f t="shared" si="5"/>
        <v>498.73955633488083</v>
      </c>
      <c r="F99" s="12">
        <f t="shared" si="7"/>
        <v>740.81383975675237</v>
      </c>
    </row>
    <row r="100" spans="1:6" x14ac:dyDescent="0.2">
      <c r="A100" s="117"/>
      <c r="B100" s="10">
        <v>93</v>
      </c>
      <c r="C100" s="11">
        <f t="shared" si="6"/>
        <v>119455.41923694953</v>
      </c>
      <c r="D100" s="11">
        <f t="shared" si="4"/>
        <v>243.08292626946266</v>
      </c>
      <c r="E100" s="11">
        <f t="shared" si="5"/>
        <v>497.73091348728968</v>
      </c>
      <c r="F100" s="12">
        <f t="shared" si="7"/>
        <v>740.81383975675237</v>
      </c>
    </row>
    <row r="101" spans="1:6" x14ac:dyDescent="0.2">
      <c r="A101" s="117"/>
      <c r="B101" s="10">
        <v>94</v>
      </c>
      <c r="C101" s="11">
        <f t="shared" si="6"/>
        <v>119212.33631068007</v>
      </c>
      <c r="D101" s="11">
        <f t="shared" si="4"/>
        <v>244.09577179558545</v>
      </c>
      <c r="E101" s="11">
        <f t="shared" si="5"/>
        <v>496.71806796116692</v>
      </c>
      <c r="F101" s="12">
        <f t="shared" si="7"/>
        <v>740.81383975675237</v>
      </c>
    </row>
    <row r="102" spans="1:6" x14ac:dyDescent="0.2">
      <c r="A102" s="117"/>
      <c r="B102" s="10">
        <v>95</v>
      </c>
      <c r="C102" s="11">
        <f t="shared" si="6"/>
        <v>118968.24053888448</v>
      </c>
      <c r="D102" s="11">
        <f t="shared" si="4"/>
        <v>245.11283751140041</v>
      </c>
      <c r="E102" s="11">
        <f t="shared" si="5"/>
        <v>495.70100224535196</v>
      </c>
      <c r="F102" s="12">
        <f t="shared" si="7"/>
        <v>740.81383975675237</v>
      </c>
    </row>
    <row r="103" spans="1:6" x14ac:dyDescent="0.2">
      <c r="A103" s="118"/>
      <c r="B103" s="13">
        <v>96</v>
      </c>
      <c r="C103" s="14">
        <f t="shared" si="6"/>
        <v>118723.12770137307</v>
      </c>
      <c r="D103" s="14">
        <f t="shared" si="4"/>
        <v>246.13414100103111</v>
      </c>
      <c r="E103" s="14">
        <f t="shared" si="5"/>
        <v>494.67969875572106</v>
      </c>
      <c r="F103" s="15">
        <f t="shared" si="7"/>
        <v>740.81383975675215</v>
      </c>
    </row>
    <row r="104" spans="1:6" ht="12.75" customHeight="1" x14ac:dyDescent="0.2">
      <c r="A104" s="116" t="s">
        <v>84</v>
      </c>
      <c r="B104" s="7">
        <v>97</v>
      </c>
      <c r="C104" s="8">
        <f t="shared" si="6"/>
        <v>118476.99356037204</v>
      </c>
      <c r="D104" s="8">
        <f t="shared" si="4"/>
        <v>247.15969992186879</v>
      </c>
      <c r="E104" s="8">
        <f t="shared" si="5"/>
        <v>493.65413983488349</v>
      </c>
      <c r="F104" s="9">
        <f t="shared" si="7"/>
        <v>740.81383975675226</v>
      </c>
    </row>
    <row r="105" spans="1:6" x14ac:dyDescent="0.2">
      <c r="A105" s="117"/>
      <c r="B105" s="10">
        <v>98</v>
      </c>
      <c r="C105" s="11">
        <f t="shared" si="6"/>
        <v>118229.83386045016</v>
      </c>
      <c r="D105" s="11">
        <f t="shared" si="4"/>
        <v>248.18953200487653</v>
      </c>
      <c r="E105" s="11">
        <f t="shared" si="5"/>
        <v>492.62430775187562</v>
      </c>
      <c r="F105" s="12">
        <f t="shared" si="7"/>
        <v>740.81383975675215</v>
      </c>
    </row>
    <row r="106" spans="1:6" x14ac:dyDescent="0.2">
      <c r="A106" s="117"/>
      <c r="B106" s="10">
        <v>99</v>
      </c>
      <c r="C106" s="11">
        <f t="shared" si="6"/>
        <v>117981.64432844528</v>
      </c>
      <c r="D106" s="11">
        <f t="shared" si="4"/>
        <v>249.22365505489691</v>
      </c>
      <c r="E106" s="11">
        <f t="shared" si="5"/>
        <v>491.59018470185532</v>
      </c>
      <c r="F106" s="12">
        <f t="shared" si="7"/>
        <v>740.81383975675226</v>
      </c>
    </row>
    <row r="107" spans="1:6" x14ac:dyDescent="0.2">
      <c r="A107" s="117"/>
      <c r="B107" s="10">
        <v>100</v>
      </c>
      <c r="C107" s="11">
        <f t="shared" si="6"/>
        <v>117732.42067339038</v>
      </c>
      <c r="D107" s="11">
        <f t="shared" si="4"/>
        <v>250.26208695095892</v>
      </c>
      <c r="E107" s="11">
        <f t="shared" si="5"/>
        <v>490.55175280579329</v>
      </c>
      <c r="F107" s="12">
        <f t="shared" si="7"/>
        <v>740.81383975675226</v>
      </c>
    </row>
    <row r="108" spans="1:6" x14ac:dyDescent="0.2">
      <c r="A108" s="117"/>
      <c r="B108" s="10">
        <v>101</v>
      </c>
      <c r="C108" s="11">
        <f t="shared" si="6"/>
        <v>117482.15858643943</v>
      </c>
      <c r="D108" s="11">
        <f t="shared" si="4"/>
        <v>251.30484564658798</v>
      </c>
      <c r="E108" s="11">
        <f t="shared" si="5"/>
        <v>489.50899411016428</v>
      </c>
      <c r="F108" s="12">
        <f t="shared" si="7"/>
        <v>740.81383975675226</v>
      </c>
    </row>
    <row r="109" spans="1:6" x14ac:dyDescent="0.2">
      <c r="A109" s="117"/>
      <c r="B109" s="10">
        <v>102</v>
      </c>
      <c r="C109" s="11">
        <f t="shared" si="6"/>
        <v>117230.85374079284</v>
      </c>
      <c r="D109" s="11">
        <f t="shared" si="4"/>
        <v>252.3519491701154</v>
      </c>
      <c r="E109" s="11">
        <f t="shared" si="5"/>
        <v>488.4618905866368</v>
      </c>
      <c r="F109" s="12">
        <f t="shared" si="7"/>
        <v>740.81383975675226</v>
      </c>
    </row>
    <row r="110" spans="1:6" x14ac:dyDescent="0.2">
      <c r="A110" s="117"/>
      <c r="B110" s="10">
        <v>103</v>
      </c>
      <c r="C110" s="11">
        <f t="shared" si="6"/>
        <v>116978.50179162272</v>
      </c>
      <c r="D110" s="11">
        <f t="shared" si="4"/>
        <v>253.40341562499091</v>
      </c>
      <c r="E110" s="11">
        <f t="shared" si="5"/>
        <v>487.41042413176132</v>
      </c>
      <c r="F110" s="12">
        <f t="shared" si="7"/>
        <v>740.81383975675226</v>
      </c>
    </row>
    <row r="111" spans="1:6" x14ac:dyDescent="0.2">
      <c r="A111" s="117"/>
      <c r="B111" s="10">
        <v>104</v>
      </c>
      <c r="C111" s="11">
        <f t="shared" si="6"/>
        <v>116725.09837599772</v>
      </c>
      <c r="D111" s="11">
        <f t="shared" si="4"/>
        <v>254.45926319009496</v>
      </c>
      <c r="E111" s="11">
        <f t="shared" si="5"/>
        <v>486.35457656665716</v>
      </c>
      <c r="F111" s="12">
        <f t="shared" si="7"/>
        <v>740.81383975675215</v>
      </c>
    </row>
    <row r="112" spans="1:6" x14ac:dyDescent="0.2">
      <c r="A112" s="117"/>
      <c r="B112" s="10">
        <v>105</v>
      </c>
      <c r="C112" s="11">
        <f t="shared" si="6"/>
        <v>116470.63911280764</v>
      </c>
      <c r="D112" s="11">
        <f t="shared" si="4"/>
        <v>255.5195101200537</v>
      </c>
      <c r="E112" s="11">
        <f t="shared" si="5"/>
        <v>485.29432963669848</v>
      </c>
      <c r="F112" s="12">
        <f t="shared" si="7"/>
        <v>740.81383975675215</v>
      </c>
    </row>
    <row r="113" spans="1:6" x14ac:dyDescent="0.2">
      <c r="A113" s="117"/>
      <c r="B113" s="10">
        <v>106</v>
      </c>
      <c r="C113" s="11">
        <f t="shared" si="6"/>
        <v>116215.11960268758</v>
      </c>
      <c r="D113" s="11">
        <f t="shared" si="4"/>
        <v>256.58417474555398</v>
      </c>
      <c r="E113" s="11">
        <f t="shared" si="5"/>
        <v>484.22966501119828</v>
      </c>
      <c r="F113" s="12">
        <f t="shared" si="7"/>
        <v>740.81383975675226</v>
      </c>
    </row>
    <row r="114" spans="1:6" x14ac:dyDescent="0.2">
      <c r="A114" s="117"/>
      <c r="B114" s="10">
        <v>107</v>
      </c>
      <c r="C114" s="11">
        <f t="shared" si="6"/>
        <v>115958.53542794203</v>
      </c>
      <c r="D114" s="11">
        <f t="shared" si="4"/>
        <v>257.65327547366041</v>
      </c>
      <c r="E114" s="11">
        <f t="shared" si="5"/>
        <v>483.16056428309179</v>
      </c>
      <c r="F114" s="12">
        <f t="shared" si="7"/>
        <v>740.81383975675226</v>
      </c>
    </row>
    <row r="115" spans="1:6" x14ac:dyDescent="0.2">
      <c r="A115" s="118"/>
      <c r="B115" s="13">
        <v>108</v>
      </c>
      <c r="C115" s="14">
        <f t="shared" si="6"/>
        <v>115700.88215246837</v>
      </c>
      <c r="D115" s="14">
        <f t="shared" si="4"/>
        <v>258.72683078813407</v>
      </c>
      <c r="E115" s="14">
        <f t="shared" si="5"/>
        <v>482.08700896861819</v>
      </c>
      <c r="F115" s="15">
        <f t="shared" si="7"/>
        <v>740.81383975675226</v>
      </c>
    </row>
    <row r="116" spans="1:6" ht="12.75" customHeight="1" x14ac:dyDescent="0.2">
      <c r="A116" s="116" t="s">
        <v>85</v>
      </c>
      <c r="B116" s="7">
        <v>109</v>
      </c>
      <c r="C116" s="8">
        <f t="shared" si="6"/>
        <v>115442.15532168024</v>
      </c>
      <c r="D116" s="8">
        <f t="shared" si="4"/>
        <v>259.80485924975119</v>
      </c>
      <c r="E116" s="8">
        <f t="shared" si="5"/>
        <v>481.00898050700107</v>
      </c>
      <c r="F116" s="9">
        <f t="shared" si="7"/>
        <v>740.81383975675226</v>
      </c>
    </row>
    <row r="117" spans="1:6" x14ac:dyDescent="0.2">
      <c r="A117" s="117"/>
      <c r="B117" s="10">
        <v>110</v>
      </c>
      <c r="C117" s="11">
        <f t="shared" si="6"/>
        <v>115182.35046243049</v>
      </c>
      <c r="D117" s="11">
        <f t="shared" si="4"/>
        <v>260.88737949662527</v>
      </c>
      <c r="E117" s="11">
        <f t="shared" si="5"/>
        <v>479.92646026012704</v>
      </c>
      <c r="F117" s="12">
        <f t="shared" si="7"/>
        <v>740.81383975675226</v>
      </c>
    </row>
    <row r="118" spans="1:6" x14ac:dyDescent="0.2">
      <c r="A118" s="117"/>
      <c r="B118" s="10">
        <v>111</v>
      </c>
      <c r="C118" s="11">
        <f t="shared" si="6"/>
        <v>114921.46308293387</v>
      </c>
      <c r="D118" s="11">
        <f t="shared" si="4"/>
        <v>261.97441024452786</v>
      </c>
      <c r="E118" s="11">
        <f t="shared" si="5"/>
        <v>478.83942951222446</v>
      </c>
      <c r="F118" s="12">
        <f t="shared" si="7"/>
        <v>740.81383975675226</v>
      </c>
    </row>
    <row r="119" spans="1:6" x14ac:dyDescent="0.2">
      <c r="A119" s="117"/>
      <c r="B119" s="10">
        <v>112</v>
      </c>
      <c r="C119" s="11">
        <f t="shared" si="6"/>
        <v>114659.48867268935</v>
      </c>
      <c r="D119" s="11">
        <f t="shared" si="4"/>
        <v>263.06597028721342</v>
      </c>
      <c r="E119" s="11">
        <f t="shared" si="5"/>
        <v>477.74786946953901</v>
      </c>
      <c r="F119" s="12">
        <f t="shared" si="7"/>
        <v>740.81383975675249</v>
      </c>
    </row>
    <row r="120" spans="1:6" x14ac:dyDescent="0.2">
      <c r="A120" s="117"/>
      <c r="B120" s="10">
        <v>113</v>
      </c>
      <c r="C120" s="11">
        <f t="shared" si="6"/>
        <v>114396.42270240214</v>
      </c>
      <c r="D120" s="11">
        <f t="shared" si="4"/>
        <v>264.16207849674339</v>
      </c>
      <c r="E120" s="11">
        <f t="shared" si="5"/>
        <v>476.65176126000893</v>
      </c>
      <c r="F120" s="12">
        <f t="shared" si="7"/>
        <v>740.81383975675226</v>
      </c>
    </row>
    <row r="121" spans="1:6" x14ac:dyDescent="0.2">
      <c r="A121" s="117"/>
      <c r="B121" s="10">
        <v>114</v>
      </c>
      <c r="C121" s="11">
        <f t="shared" si="6"/>
        <v>114132.2606239054</v>
      </c>
      <c r="D121" s="11">
        <f t="shared" si="4"/>
        <v>265.26275382381328</v>
      </c>
      <c r="E121" s="11">
        <f t="shared" si="5"/>
        <v>475.5510859329392</v>
      </c>
      <c r="F121" s="12">
        <f t="shared" si="7"/>
        <v>740.81383975675249</v>
      </c>
    </row>
    <row r="122" spans="1:6" x14ac:dyDescent="0.2">
      <c r="A122" s="117"/>
      <c r="B122" s="10">
        <v>115</v>
      </c>
      <c r="C122" s="11">
        <f t="shared" si="6"/>
        <v>113866.99787008158</v>
      </c>
      <c r="D122" s="11">
        <f t="shared" si="4"/>
        <v>266.36801529807906</v>
      </c>
      <c r="E122" s="11">
        <f t="shared" si="5"/>
        <v>474.44582445867326</v>
      </c>
      <c r="F122" s="12">
        <f t="shared" si="7"/>
        <v>740.81383975675226</v>
      </c>
    </row>
    <row r="123" spans="1:6" x14ac:dyDescent="0.2">
      <c r="A123" s="117"/>
      <c r="B123" s="10">
        <v>116</v>
      </c>
      <c r="C123" s="11">
        <f t="shared" si="6"/>
        <v>113600.6298547835</v>
      </c>
      <c r="D123" s="11">
        <f t="shared" si="4"/>
        <v>267.47788202848778</v>
      </c>
      <c r="E123" s="11">
        <f t="shared" si="5"/>
        <v>473.33595772826459</v>
      </c>
      <c r="F123" s="12">
        <f t="shared" si="7"/>
        <v>740.81383975675237</v>
      </c>
    </row>
    <row r="124" spans="1:6" x14ac:dyDescent="0.2">
      <c r="A124" s="117"/>
      <c r="B124" s="10">
        <v>117</v>
      </c>
      <c r="C124" s="11">
        <f t="shared" si="6"/>
        <v>113333.15197275502</v>
      </c>
      <c r="D124" s="11">
        <f t="shared" si="4"/>
        <v>268.59237320360643</v>
      </c>
      <c r="E124" s="11">
        <f t="shared" si="5"/>
        <v>472.22146655314589</v>
      </c>
      <c r="F124" s="12">
        <f t="shared" si="7"/>
        <v>740.81383975675226</v>
      </c>
    </row>
    <row r="125" spans="1:6" x14ac:dyDescent="0.2">
      <c r="A125" s="117"/>
      <c r="B125" s="10">
        <v>118</v>
      </c>
      <c r="C125" s="11">
        <f t="shared" si="6"/>
        <v>113064.55959955142</v>
      </c>
      <c r="D125" s="11">
        <f t="shared" si="4"/>
        <v>269.7115080919549</v>
      </c>
      <c r="E125" s="11">
        <f t="shared" si="5"/>
        <v>471.10233166479753</v>
      </c>
      <c r="F125" s="12">
        <f t="shared" si="7"/>
        <v>740.81383975675249</v>
      </c>
    </row>
    <row r="126" spans="1:6" x14ac:dyDescent="0.2">
      <c r="A126" s="117"/>
      <c r="B126" s="10">
        <v>119</v>
      </c>
      <c r="C126" s="11">
        <f t="shared" si="6"/>
        <v>112794.84809145945</v>
      </c>
      <c r="D126" s="11">
        <f t="shared" si="4"/>
        <v>270.83530604233806</v>
      </c>
      <c r="E126" s="11">
        <f t="shared" si="5"/>
        <v>469.97853371441437</v>
      </c>
      <c r="F126" s="12">
        <f t="shared" si="7"/>
        <v>740.81383975675249</v>
      </c>
    </row>
    <row r="127" spans="1:6" x14ac:dyDescent="0.2">
      <c r="A127" s="118"/>
      <c r="B127" s="13">
        <v>120</v>
      </c>
      <c r="C127" s="14">
        <f t="shared" si="6"/>
        <v>112524.01278541712</v>
      </c>
      <c r="D127" s="14">
        <f t="shared" si="4"/>
        <v>271.96378648418101</v>
      </c>
      <c r="E127" s="14">
        <f t="shared" si="5"/>
        <v>468.8500532725713</v>
      </c>
      <c r="F127" s="15">
        <f t="shared" si="7"/>
        <v>740.81383975675226</v>
      </c>
    </row>
    <row r="128" spans="1:6" ht="12.75" customHeight="1" x14ac:dyDescent="0.2">
      <c r="A128" s="116" t="s">
        <v>86</v>
      </c>
      <c r="B128" s="7">
        <v>121</v>
      </c>
      <c r="C128" s="8">
        <f t="shared" si="6"/>
        <v>112252.04899893294</v>
      </c>
      <c r="D128" s="8">
        <f t="shared" si="4"/>
        <v>273.09696892786513</v>
      </c>
      <c r="E128" s="8">
        <f t="shared" si="5"/>
        <v>467.71687082888724</v>
      </c>
      <c r="F128" s="9">
        <f t="shared" si="7"/>
        <v>740.81383975675237</v>
      </c>
    </row>
    <row r="129" spans="1:6" x14ac:dyDescent="0.2">
      <c r="A129" s="117"/>
      <c r="B129" s="10">
        <v>122</v>
      </c>
      <c r="C129" s="11">
        <f t="shared" si="6"/>
        <v>111978.95203000506</v>
      </c>
      <c r="D129" s="11">
        <f t="shared" si="4"/>
        <v>274.23487296506454</v>
      </c>
      <c r="E129" s="11">
        <f t="shared" si="5"/>
        <v>466.57896679168778</v>
      </c>
      <c r="F129" s="12">
        <f t="shared" si="7"/>
        <v>740.81383975675226</v>
      </c>
    </row>
    <row r="130" spans="1:6" x14ac:dyDescent="0.2">
      <c r="A130" s="117"/>
      <c r="B130" s="10">
        <v>123</v>
      </c>
      <c r="C130" s="11">
        <f t="shared" si="6"/>
        <v>111704.71715704</v>
      </c>
      <c r="D130" s="11">
        <f t="shared" si="4"/>
        <v>275.37751826908561</v>
      </c>
      <c r="E130" s="11">
        <f t="shared" si="5"/>
        <v>465.43632148766659</v>
      </c>
      <c r="F130" s="12">
        <f t="shared" si="7"/>
        <v>740.81383975675226</v>
      </c>
    </row>
    <row r="131" spans="1:6" x14ac:dyDescent="0.2">
      <c r="A131" s="117"/>
      <c r="B131" s="10">
        <v>124</v>
      </c>
      <c r="C131" s="11">
        <f t="shared" si="6"/>
        <v>111429.33963877091</v>
      </c>
      <c r="D131" s="11">
        <f t="shared" si="4"/>
        <v>276.52492459520676</v>
      </c>
      <c r="E131" s="11">
        <f t="shared" si="5"/>
        <v>464.28891516154545</v>
      </c>
      <c r="F131" s="12">
        <f t="shared" si="7"/>
        <v>740.81383975675226</v>
      </c>
    </row>
    <row r="132" spans="1:6" x14ac:dyDescent="0.2">
      <c r="A132" s="117"/>
      <c r="B132" s="10">
        <v>125</v>
      </c>
      <c r="C132" s="11">
        <f t="shared" si="6"/>
        <v>111152.81471417571</v>
      </c>
      <c r="D132" s="11">
        <f t="shared" si="4"/>
        <v>277.67711178102024</v>
      </c>
      <c r="E132" s="11">
        <f t="shared" si="5"/>
        <v>463.13672797573213</v>
      </c>
      <c r="F132" s="12">
        <f t="shared" si="7"/>
        <v>740.81383975675237</v>
      </c>
    </row>
    <row r="133" spans="1:6" x14ac:dyDescent="0.2">
      <c r="A133" s="117"/>
      <c r="B133" s="10">
        <v>126</v>
      </c>
      <c r="C133" s="11">
        <f t="shared" si="6"/>
        <v>110875.13760239469</v>
      </c>
      <c r="D133" s="11">
        <f t="shared" si="4"/>
        <v>278.83409974677443</v>
      </c>
      <c r="E133" s="11">
        <f t="shared" si="5"/>
        <v>461.97974000997789</v>
      </c>
      <c r="F133" s="12">
        <f t="shared" si="7"/>
        <v>740.81383975675226</v>
      </c>
    </row>
    <row r="134" spans="1:6" x14ac:dyDescent="0.2">
      <c r="A134" s="117"/>
      <c r="B134" s="10">
        <v>127</v>
      </c>
      <c r="C134" s="11">
        <f t="shared" si="6"/>
        <v>110596.30350264792</v>
      </c>
      <c r="D134" s="11">
        <f t="shared" si="4"/>
        <v>279.99590849571933</v>
      </c>
      <c r="E134" s="11">
        <f t="shared" si="5"/>
        <v>460.81793126103298</v>
      </c>
      <c r="F134" s="12">
        <f t="shared" si="7"/>
        <v>740.81383975675226</v>
      </c>
    </row>
    <row r="135" spans="1:6" x14ac:dyDescent="0.2">
      <c r="A135" s="117"/>
      <c r="B135" s="10">
        <v>128</v>
      </c>
      <c r="C135" s="11">
        <f t="shared" si="6"/>
        <v>110316.3075941522</v>
      </c>
      <c r="D135" s="11">
        <f t="shared" si="4"/>
        <v>281.16255811445154</v>
      </c>
      <c r="E135" s="11">
        <f t="shared" si="5"/>
        <v>459.65128164230089</v>
      </c>
      <c r="F135" s="12">
        <f t="shared" si="7"/>
        <v>740.81383975675249</v>
      </c>
    </row>
    <row r="136" spans="1:6" x14ac:dyDescent="0.2">
      <c r="A136" s="117"/>
      <c r="B136" s="10">
        <v>129</v>
      </c>
      <c r="C136" s="11">
        <f t="shared" si="6"/>
        <v>110035.14503603775</v>
      </c>
      <c r="D136" s="11">
        <f t="shared" ref="D136:D199" si="8">PPMT($C$2/12,1,($C$3*12)+1-B136,C136,0)*-1</f>
        <v>282.33406877326172</v>
      </c>
      <c r="E136" s="11">
        <f t="shared" ref="E136:E199" si="9">IPMT($C$2/12,1,($C$3*12)+1-B136,C136,0)*-1</f>
        <v>458.4797709834906</v>
      </c>
      <c r="F136" s="12">
        <f t="shared" si="7"/>
        <v>740.81383975675226</v>
      </c>
    </row>
    <row r="137" spans="1:6" x14ac:dyDescent="0.2">
      <c r="A137" s="117"/>
      <c r="B137" s="10">
        <v>130</v>
      </c>
      <c r="C137" s="11">
        <f t="shared" ref="C137:C200" si="10">C136-D136</f>
        <v>109752.81096726449</v>
      </c>
      <c r="D137" s="11">
        <f t="shared" si="8"/>
        <v>283.51046072648364</v>
      </c>
      <c r="E137" s="11">
        <f t="shared" si="9"/>
        <v>457.30337903026873</v>
      </c>
      <c r="F137" s="12">
        <f t="shared" ref="F137:F200" si="11">SUM(D137:E137)</f>
        <v>740.81383975675237</v>
      </c>
    </row>
    <row r="138" spans="1:6" x14ac:dyDescent="0.2">
      <c r="A138" s="117"/>
      <c r="B138" s="10">
        <v>131</v>
      </c>
      <c r="C138" s="11">
        <f t="shared" si="10"/>
        <v>109469.30050653801</v>
      </c>
      <c r="D138" s="11">
        <f t="shared" si="8"/>
        <v>284.69175431284401</v>
      </c>
      <c r="E138" s="11">
        <f t="shared" si="9"/>
        <v>456.12208544390836</v>
      </c>
      <c r="F138" s="12">
        <f t="shared" si="11"/>
        <v>740.81383975675237</v>
      </c>
    </row>
    <row r="139" spans="1:6" x14ac:dyDescent="0.2">
      <c r="A139" s="118"/>
      <c r="B139" s="13">
        <v>132</v>
      </c>
      <c r="C139" s="14">
        <f t="shared" si="10"/>
        <v>109184.60875222516</v>
      </c>
      <c r="D139" s="14">
        <f t="shared" si="8"/>
        <v>285.87796995581425</v>
      </c>
      <c r="E139" s="14">
        <f t="shared" si="9"/>
        <v>454.93586980093818</v>
      </c>
      <c r="F139" s="15">
        <f t="shared" si="11"/>
        <v>740.81383975675249</v>
      </c>
    </row>
    <row r="140" spans="1:6" ht="12.75" customHeight="1" x14ac:dyDescent="0.2">
      <c r="A140" s="116" t="s">
        <v>87</v>
      </c>
      <c r="B140" s="7">
        <v>133</v>
      </c>
      <c r="C140" s="8">
        <f t="shared" si="10"/>
        <v>108898.73078226935</v>
      </c>
      <c r="D140" s="8">
        <f t="shared" si="8"/>
        <v>287.06912816396351</v>
      </c>
      <c r="E140" s="8">
        <f t="shared" si="9"/>
        <v>453.74471159278897</v>
      </c>
      <c r="F140" s="9">
        <f t="shared" si="11"/>
        <v>740.81383975675249</v>
      </c>
    </row>
    <row r="141" spans="1:6" x14ac:dyDescent="0.2">
      <c r="A141" s="117"/>
      <c r="B141" s="10">
        <v>134</v>
      </c>
      <c r="C141" s="11">
        <f t="shared" si="10"/>
        <v>108611.6616541054</v>
      </c>
      <c r="D141" s="11">
        <f t="shared" si="8"/>
        <v>288.26524953131332</v>
      </c>
      <c r="E141" s="11">
        <f t="shared" si="9"/>
        <v>452.54859022543911</v>
      </c>
      <c r="F141" s="12">
        <f t="shared" si="11"/>
        <v>740.81383975675249</v>
      </c>
    </row>
    <row r="142" spans="1:6" x14ac:dyDescent="0.2">
      <c r="A142" s="117"/>
      <c r="B142" s="10">
        <v>135</v>
      </c>
      <c r="C142" s="11">
        <f t="shared" si="10"/>
        <v>108323.39640457409</v>
      </c>
      <c r="D142" s="11">
        <f t="shared" si="8"/>
        <v>289.46635473769379</v>
      </c>
      <c r="E142" s="11">
        <f t="shared" si="9"/>
        <v>451.34748501905869</v>
      </c>
      <c r="F142" s="12">
        <f t="shared" si="11"/>
        <v>740.81383975675249</v>
      </c>
    </row>
    <row r="143" spans="1:6" x14ac:dyDescent="0.2">
      <c r="A143" s="117"/>
      <c r="B143" s="10">
        <v>136</v>
      </c>
      <c r="C143" s="11">
        <f t="shared" si="10"/>
        <v>108033.93004983639</v>
      </c>
      <c r="D143" s="11">
        <f t="shared" si="8"/>
        <v>290.67246454910077</v>
      </c>
      <c r="E143" s="11">
        <f t="shared" si="9"/>
        <v>450.14137520765161</v>
      </c>
      <c r="F143" s="12">
        <f t="shared" si="11"/>
        <v>740.81383975675237</v>
      </c>
    </row>
    <row r="144" spans="1:6" x14ac:dyDescent="0.2">
      <c r="A144" s="117"/>
      <c r="B144" s="10">
        <v>137</v>
      </c>
      <c r="C144" s="11">
        <f t="shared" si="10"/>
        <v>107743.25758528728</v>
      </c>
      <c r="D144" s="11">
        <f t="shared" si="8"/>
        <v>291.88359981805536</v>
      </c>
      <c r="E144" s="11">
        <f t="shared" si="9"/>
        <v>448.93023993869701</v>
      </c>
      <c r="F144" s="12">
        <f t="shared" si="11"/>
        <v>740.81383975675237</v>
      </c>
    </row>
    <row r="145" spans="1:6" x14ac:dyDescent="0.2">
      <c r="A145" s="117"/>
      <c r="B145" s="10">
        <v>138</v>
      </c>
      <c r="C145" s="11">
        <f t="shared" si="10"/>
        <v>107451.37398546922</v>
      </c>
      <c r="D145" s="11">
        <f t="shared" si="8"/>
        <v>293.09978148396402</v>
      </c>
      <c r="E145" s="11">
        <f t="shared" si="9"/>
        <v>447.71405827278841</v>
      </c>
      <c r="F145" s="12">
        <f t="shared" si="11"/>
        <v>740.81383975675249</v>
      </c>
    </row>
    <row r="146" spans="1:6" x14ac:dyDescent="0.2">
      <c r="A146" s="117"/>
      <c r="B146" s="10">
        <v>139</v>
      </c>
      <c r="C146" s="11">
        <f t="shared" si="10"/>
        <v>107158.27420398526</v>
      </c>
      <c r="D146" s="11">
        <f t="shared" si="8"/>
        <v>294.32103057348047</v>
      </c>
      <c r="E146" s="11">
        <f t="shared" si="9"/>
        <v>446.49280918327196</v>
      </c>
      <c r="F146" s="12">
        <f t="shared" si="11"/>
        <v>740.81383975675249</v>
      </c>
    </row>
    <row r="147" spans="1:6" x14ac:dyDescent="0.2">
      <c r="A147" s="117"/>
      <c r="B147" s="10">
        <v>140</v>
      </c>
      <c r="C147" s="11">
        <f t="shared" si="10"/>
        <v>106863.95317341178</v>
      </c>
      <c r="D147" s="11">
        <f t="shared" si="8"/>
        <v>295.54736820086998</v>
      </c>
      <c r="E147" s="11">
        <f t="shared" si="9"/>
        <v>445.26647155588239</v>
      </c>
      <c r="F147" s="12">
        <f t="shared" si="11"/>
        <v>740.81383975675237</v>
      </c>
    </row>
    <row r="148" spans="1:6" x14ac:dyDescent="0.2">
      <c r="A148" s="117"/>
      <c r="B148" s="10">
        <v>141</v>
      </c>
      <c r="C148" s="11">
        <f t="shared" si="10"/>
        <v>106568.4058052109</v>
      </c>
      <c r="D148" s="11">
        <f t="shared" si="8"/>
        <v>296.77881556837366</v>
      </c>
      <c r="E148" s="11">
        <f t="shared" si="9"/>
        <v>444.03502418837877</v>
      </c>
      <c r="F148" s="12">
        <f t="shared" si="11"/>
        <v>740.81383975675249</v>
      </c>
    </row>
    <row r="149" spans="1:6" x14ac:dyDescent="0.2">
      <c r="A149" s="117"/>
      <c r="B149" s="10">
        <v>142</v>
      </c>
      <c r="C149" s="11">
        <f t="shared" si="10"/>
        <v>106271.62698964254</v>
      </c>
      <c r="D149" s="11">
        <f t="shared" si="8"/>
        <v>298.01539396657512</v>
      </c>
      <c r="E149" s="11">
        <f t="shared" si="9"/>
        <v>442.79844579017725</v>
      </c>
      <c r="F149" s="12">
        <f t="shared" si="11"/>
        <v>740.81383975675237</v>
      </c>
    </row>
    <row r="150" spans="1:6" x14ac:dyDescent="0.2">
      <c r="A150" s="117"/>
      <c r="B150" s="10">
        <v>143</v>
      </c>
      <c r="C150" s="11">
        <f t="shared" si="10"/>
        <v>105973.61159567596</v>
      </c>
      <c r="D150" s="11">
        <f t="shared" si="8"/>
        <v>299.25712477476924</v>
      </c>
      <c r="E150" s="11">
        <f t="shared" si="9"/>
        <v>441.55671498198313</v>
      </c>
      <c r="F150" s="12">
        <f t="shared" si="11"/>
        <v>740.81383975675237</v>
      </c>
    </row>
    <row r="151" spans="1:6" x14ac:dyDescent="0.2">
      <c r="A151" s="118"/>
      <c r="B151" s="13">
        <v>144</v>
      </c>
      <c r="C151" s="14">
        <f t="shared" si="10"/>
        <v>105674.35447090119</v>
      </c>
      <c r="D151" s="14">
        <f t="shared" si="8"/>
        <v>300.50402946133079</v>
      </c>
      <c r="E151" s="14">
        <f t="shared" si="9"/>
        <v>440.30981029542164</v>
      </c>
      <c r="F151" s="15">
        <f t="shared" si="11"/>
        <v>740.81383975675249</v>
      </c>
    </row>
    <row r="152" spans="1:6" ht="12.75" customHeight="1" x14ac:dyDescent="0.2">
      <c r="A152" s="116" t="s">
        <v>88</v>
      </c>
      <c r="B152" s="7">
        <v>145</v>
      </c>
      <c r="C152" s="8">
        <f t="shared" si="10"/>
        <v>105373.85044143986</v>
      </c>
      <c r="D152" s="8">
        <f t="shared" si="8"/>
        <v>301.7561295840863</v>
      </c>
      <c r="E152" s="8">
        <f t="shared" si="9"/>
        <v>439.05771017266608</v>
      </c>
      <c r="F152" s="9">
        <f t="shared" si="11"/>
        <v>740.81383975675237</v>
      </c>
    </row>
    <row r="153" spans="1:6" x14ac:dyDescent="0.2">
      <c r="A153" s="117"/>
      <c r="B153" s="10">
        <v>146</v>
      </c>
      <c r="C153" s="11">
        <f t="shared" si="10"/>
        <v>105072.09431185578</v>
      </c>
      <c r="D153" s="11">
        <f t="shared" si="8"/>
        <v>303.0134467906866</v>
      </c>
      <c r="E153" s="11">
        <f t="shared" si="9"/>
        <v>437.80039296606571</v>
      </c>
      <c r="F153" s="12">
        <f t="shared" si="11"/>
        <v>740.81383975675226</v>
      </c>
    </row>
    <row r="154" spans="1:6" x14ac:dyDescent="0.2">
      <c r="A154" s="117"/>
      <c r="B154" s="10">
        <v>147</v>
      </c>
      <c r="C154" s="11">
        <f t="shared" si="10"/>
        <v>104769.08086506509</v>
      </c>
      <c r="D154" s="11">
        <f t="shared" si="8"/>
        <v>304.27600281898111</v>
      </c>
      <c r="E154" s="11">
        <f t="shared" si="9"/>
        <v>436.5378369377712</v>
      </c>
      <c r="F154" s="12">
        <f t="shared" si="11"/>
        <v>740.81383975675226</v>
      </c>
    </row>
    <row r="155" spans="1:6" x14ac:dyDescent="0.2">
      <c r="A155" s="117"/>
      <c r="B155" s="10">
        <v>148</v>
      </c>
      <c r="C155" s="11">
        <f t="shared" si="10"/>
        <v>104464.80486224611</v>
      </c>
      <c r="D155" s="11">
        <f t="shared" si="8"/>
        <v>305.54381949739366</v>
      </c>
      <c r="E155" s="11">
        <f t="shared" si="9"/>
        <v>435.27002025935877</v>
      </c>
      <c r="F155" s="12">
        <f t="shared" si="11"/>
        <v>740.81383975675249</v>
      </c>
    </row>
    <row r="156" spans="1:6" x14ac:dyDescent="0.2">
      <c r="A156" s="117"/>
      <c r="B156" s="10">
        <v>149</v>
      </c>
      <c r="C156" s="11">
        <f t="shared" si="10"/>
        <v>104159.26104274871</v>
      </c>
      <c r="D156" s="11">
        <f t="shared" si="8"/>
        <v>306.8169187452994</v>
      </c>
      <c r="E156" s="11">
        <f t="shared" si="9"/>
        <v>433.99692101145297</v>
      </c>
      <c r="F156" s="12">
        <f t="shared" si="11"/>
        <v>740.81383975675237</v>
      </c>
    </row>
    <row r="157" spans="1:6" x14ac:dyDescent="0.2">
      <c r="A157" s="117"/>
      <c r="B157" s="10">
        <v>150</v>
      </c>
      <c r="C157" s="11">
        <f t="shared" si="10"/>
        <v>103852.44412400341</v>
      </c>
      <c r="D157" s="11">
        <f t="shared" si="8"/>
        <v>308.09532257340481</v>
      </c>
      <c r="E157" s="11">
        <f t="shared" si="9"/>
        <v>432.7185171833475</v>
      </c>
      <c r="F157" s="12">
        <f t="shared" si="11"/>
        <v>740.81383975675226</v>
      </c>
    </row>
    <row r="158" spans="1:6" x14ac:dyDescent="0.2">
      <c r="A158" s="117"/>
      <c r="B158" s="10">
        <v>151</v>
      </c>
      <c r="C158" s="11">
        <f t="shared" si="10"/>
        <v>103544.34880142999</v>
      </c>
      <c r="D158" s="11">
        <f t="shared" si="8"/>
        <v>309.37905308412735</v>
      </c>
      <c r="E158" s="11">
        <f t="shared" si="9"/>
        <v>431.43478667262497</v>
      </c>
      <c r="F158" s="12">
        <f t="shared" si="11"/>
        <v>740.81383975675226</v>
      </c>
    </row>
    <row r="159" spans="1:6" x14ac:dyDescent="0.2">
      <c r="A159" s="117"/>
      <c r="B159" s="10">
        <v>152</v>
      </c>
      <c r="C159" s="11">
        <f t="shared" si="10"/>
        <v>103234.96974834587</v>
      </c>
      <c r="D159" s="11">
        <f t="shared" si="8"/>
        <v>310.66813247197786</v>
      </c>
      <c r="E159" s="11">
        <f t="shared" si="9"/>
        <v>430.14570728477446</v>
      </c>
      <c r="F159" s="12">
        <f t="shared" si="11"/>
        <v>740.81383975675226</v>
      </c>
    </row>
    <row r="160" spans="1:6" x14ac:dyDescent="0.2">
      <c r="A160" s="117"/>
      <c r="B160" s="10">
        <v>153</v>
      </c>
      <c r="C160" s="11">
        <f t="shared" si="10"/>
        <v>102924.30161587389</v>
      </c>
      <c r="D160" s="11">
        <f t="shared" si="8"/>
        <v>311.96258302394443</v>
      </c>
      <c r="E160" s="11">
        <f t="shared" si="9"/>
        <v>428.85125673280794</v>
      </c>
      <c r="F160" s="12">
        <f t="shared" si="11"/>
        <v>740.81383975675237</v>
      </c>
    </row>
    <row r="161" spans="1:6" x14ac:dyDescent="0.2">
      <c r="A161" s="117"/>
      <c r="B161" s="10">
        <v>154</v>
      </c>
      <c r="C161" s="11">
        <f t="shared" si="10"/>
        <v>102612.33903284995</v>
      </c>
      <c r="D161" s="11">
        <f t="shared" si="8"/>
        <v>313.26242711987754</v>
      </c>
      <c r="E161" s="11">
        <f t="shared" si="9"/>
        <v>427.55141263687477</v>
      </c>
      <c r="F161" s="12">
        <f t="shared" si="11"/>
        <v>740.81383975675226</v>
      </c>
    </row>
    <row r="162" spans="1:6" x14ac:dyDescent="0.2">
      <c r="A162" s="117"/>
      <c r="B162" s="10">
        <v>155</v>
      </c>
      <c r="C162" s="11">
        <f t="shared" si="10"/>
        <v>102299.07660573008</v>
      </c>
      <c r="D162" s="11">
        <f t="shared" si="8"/>
        <v>314.56768723287706</v>
      </c>
      <c r="E162" s="11">
        <f t="shared" si="9"/>
        <v>426.24615252387525</v>
      </c>
      <c r="F162" s="12">
        <f t="shared" si="11"/>
        <v>740.81383975675226</v>
      </c>
    </row>
    <row r="163" spans="1:6" x14ac:dyDescent="0.2">
      <c r="A163" s="118"/>
      <c r="B163" s="13">
        <v>156</v>
      </c>
      <c r="C163" s="14">
        <f t="shared" si="10"/>
        <v>101984.5089184972</v>
      </c>
      <c r="D163" s="14">
        <f t="shared" si="8"/>
        <v>315.87838592968069</v>
      </c>
      <c r="E163" s="14">
        <f t="shared" si="9"/>
        <v>424.93545382707168</v>
      </c>
      <c r="F163" s="15">
        <f t="shared" si="11"/>
        <v>740.81383975675237</v>
      </c>
    </row>
    <row r="164" spans="1:6" ht="12.75" customHeight="1" x14ac:dyDescent="0.2">
      <c r="A164" s="116" t="s">
        <v>89</v>
      </c>
      <c r="B164" s="7">
        <v>157</v>
      </c>
      <c r="C164" s="8">
        <f t="shared" si="10"/>
        <v>101668.63053256752</v>
      </c>
      <c r="D164" s="8">
        <f t="shared" si="8"/>
        <v>317.19454587105434</v>
      </c>
      <c r="E164" s="8">
        <f t="shared" si="9"/>
        <v>423.61929388569797</v>
      </c>
      <c r="F164" s="9">
        <f t="shared" si="11"/>
        <v>740.81383975675226</v>
      </c>
    </row>
    <row r="165" spans="1:6" x14ac:dyDescent="0.2">
      <c r="A165" s="117"/>
      <c r="B165" s="10">
        <v>158</v>
      </c>
      <c r="C165" s="11">
        <f t="shared" si="10"/>
        <v>101351.43598669647</v>
      </c>
      <c r="D165" s="11">
        <f t="shared" si="8"/>
        <v>318.51618981218382</v>
      </c>
      <c r="E165" s="11">
        <f t="shared" si="9"/>
        <v>422.29764994456866</v>
      </c>
      <c r="F165" s="12">
        <f t="shared" si="11"/>
        <v>740.81383975675249</v>
      </c>
    </row>
    <row r="166" spans="1:6" x14ac:dyDescent="0.2">
      <c r="A166" s="117"/>
      <c r="B166" s="10">
        <v>159</v>
      </c>
      <c r="C166" s="11">
        <f t="shared" si="10"/>
        <v>101032.91979688428</v>
      </c>
      <c r="D166" s="11">
        <f t="shared" si="8"/>
        <v>319.84334060306793</v>
      </c>
      <c r="E166" s="11">
        <f t="shared" si="9"/>
        <v>420.97049915368456</v>
      </c>
      <c r="F166" s="12">
        <f t="shared" si="11"/>
        <v>740.81383975675249</v>
      </c>
    </row>
    <row r="167" spans="1:6" x14ac:dyDescent="0.2">
      <c r="A167" s="117"/>
      <c r="B167" s="10">
        <v>160</v>
      </c>
      <c r="C167" s="11">
        <f t="shared" si="10"/>
        <v>100713.07645628121</v>
      </c>
      <c r="D167" s="11">
        <f t="shared" si="8"/>
        <v>321.17602118891398</v>
      </c>
      <c r="E167" s="11">
        <f t="shared" si="9"/>
        <v>419.63781856783839</v>
      </c>
      <c r="F167" s="12">
        <f t="shared" si="11"/>
        <v>740.81383975675237</v>
      </c>
    </row>
    <row r="168" spans="1:6" x14ac:dyDescent="0.2">
      <c r="A168" s="117"/>
      <c r="B168" s="10">
        <v>161</v>
      </c>
      <c r="C168" s="11">
        <f t="shared" si="10"/>
        <v>100391.90043509229</v>
      </c>
      <c r="D168" s="11">
        <f t="shared" si="8"/>
        <v>322.51425461053435</v>
      </c>
      <c r="E168" s="11">
        <f t="shared" si="9"/>
        <v>418.29958514621785</v>
      </c>
      <c r="F168" s="12">
        <f t="shared" si="11"/>
        <v>740.81383975675226</v>
      </c>
    </row>
    <row r="169" spans="1:6" x14ac:dyDescent="0.2">
      <c r="A169" s="117"/>
      <c r="B169" s="10">
        <v>162</v>
      </c>
      <c r="C169" s="11">
        <f t="shared" si="10"/>
        <v>100069.38618048176</v>
      </c>
      <c r="D169" s="11">
        <f t="shared" si="8"/>
        <v>323.8580640047449</v>
      </c>
      <c r="E169" s="11">
        <f t="shared" si="9"/>
        <v>416.9557757520073</v>
      </c>
      <c r="F169" s="12">
        <f t="shared" si="11"/>
        <v>740.81383975675226</v>
      </c>
    </row>
    <row r="170" spans="1:6" x14ac:dyDescent="0.2">
      <c r="A170" s="117"/>
      <c r="B170" s="10">
        <v>163</v>
      </c>
      <c r="C170" s="11">
        <f t="shared" si="10"/>
        <v>99745.528116477013</v>
      </c>
      <c r="D170" s="11">
        <f t="shared" si="8"/>
        <v>325.20747260476486</v>
      </c>
      <c r="E170" s="11">
        <f t="shared" si="9"/>
        <v>415.60636715198757</v>
      </c>
      <c r="F170" s="12">
        <f t="shared" si="11"/>
        <v>740.81383975675249</v>
      </c>
    </row>
    <row r="171" spans="1:6" x14ac:dyDescent="0.2">
      <c r="A171" s="117"/>
      <c r="B171" s="10">
        <v>164</v>
      </c>
      <c r="C171" s="11">
        <f t="shared" si="10"/>
        <v>99420.320643872255</v>
      </c>
      <c r="D171" s="11">
        <f t="shared" si="8"/>
        <v>326.56250374061801</v>
      </c>
      <c r="E171" s="11">
        <f t="shared" si="9"/>
        <v>414.25133601613442</v>
      </c>
      <c r="F171" s="12">
        <f t="shared" si="11"/>
        <v>740.81383975675249</v>
      </c>
    </row>
    <row r="172" spans="1:6" x14ac:dyDescent="0.2">
      <c r="A172" s="117"/>
      <c r="B172" s="10">
        <v>165</v>
      </c>
      <c r="C172" s="11">
        <f t="shared" si="10"/>
        <v>99093.758140131642</v>
      </c>
      <c r="D172" s="11">
        <f t="shared" si="8"/>
        <v>327.92318083953722</v>
      </c>
      <c r="E172" s="11">
        <f t="shared" si="9"/>
        <v>412.89065891721515</v>
      </c>
      <c r="F172" s="12">
        <f t="shared" si="11"/>
        <v>740.81383975675237</v>
      </c>
    </row>
    <row r="173" spans="1:6" x14ac:dyDescent="0.2">
      <c r="A173" s="117"/>
      <c r="B173" s="10">
        <v>166</v>
      </c>
      <c r="C173" s="11">
        <f t="shared" si="10"/>
        <v>98765.8349592921</v>
      </c>
      <c r="D173" s="11">
        <f t="shared" si="8"/>
        <v>329.28952742636864</v>
      </c>
      <c r="E173" s="11">
        <f t="shared" si="9"/>
        <v>411.52431233038374</v>
      </c>
      <c r="F173" s="12">
        <f t="shared" si="11"/>
        <v>740.81383975675237</v>
      </c>
    </row>
    <row r="174" spans="1:6" x14ac:dyDescent="0.2">
      <c r="A174" s="117"/>
      <c r="B174" s="10">
        <v>167</v>
      </c>
      <c r="C174" s="11">
        <f t="shared" si="10"/>
        <v>98436.545431865728</v>
      </c>
      <c r="D174" s="11">
        <f t="shared" si="8"/>
        <v>330.6615671239785</v>
      </c>
      <c r="E174" s="11">
        <f t="shared" si="9"/>
        <v>410.15227263277387</v>
      </c>
      <c r="F174" s="12">
        <f t="shared" si="11"/>
        <v>740.81383975675237</v>
      </c>
    </row>
    <row r="175" spans="1:6" x14ac:dyDescent="0.2">
      <c r="A175" s="118"/>
      <c r="B175" s="13">
        <v>168</v>
      </c>
      <c r="C175" s="14">
        <f t="shared" si="10"/>
        <v>98105.883864741743</v>
      </c>
      <c r="D175" s="14">
        <f t="shared" si="8"/>
        <v>332.03932365366165</v>
      </c>
      <c r="E175" s="14">
        <f t="shared" si="9"/>
        <v>408.7745161030906</v>
      </c>
      <c r="F175" s="15">
        <f t="shared" si="11"/>
        <v>740.81383975675226</v>
      </c>
    </row>
    <row r="176" spans="1:6" ht="12.75" customHeight="1" x14ac:dyDescent="0.2">
      <c r="A176" s="116" t="s">
        <v>90</v>
      </c>
      <c r="B176" s="7">
        <v>169</v>
      </c>
      <c r="C176" s="8">
        <f t="shared" si="10"/>
        <v>97773.844541088081</v>
      </c>
      <c r="D176" s="8">
        <f t="shared" si="8"/>
        <v>333.42282083555199</v>
      </c>
      <c r="E176" s="8">
        <f t="shared" si="9"/>
        <v>407.39101892120033</v>
      </c>
      <c r="F176" s="9">
        <f t="shared" si="11"/>
        <v>740.81383975675226</v>
      </c>
    </row>
    <row r="177" spans="1:6" x14ac:dyDescent="0.2">
      <c r="A177" s="117"/>
      <c r="B177" s="10">
        <v>170</v>
      </c>
      <c r="C177" s="11">
        <f t="shared" si="10"/>
        <v>97440.421720252532</v>
      </c>
      <c r="D177" s="11">
        <f t="shared" si="8"/>
        <v>334.81208258903348</v>
      </c>
      <c r="E177" s="11">
        <f t="shared" si="9"/>
        <v>406.00175716771889</v>
      </c>
      <c r="F177" s="12">
        <f t="shared" si="11"/>
        <v>740.81383975675237</v>
      </c>
    </row>
    <row r="178" spans="1:6" x14ac:dyDescent="0.2">
      <c r="A178" s="117"/>
      <c r="B178" s="10">
        <v>171</v>
      </c>
      <c r="C178" s="11">
        <f t="shared" si="10"/>
        <v>97105.609637663496</v>
      </c>
      <c r="D178" s="11">
        <f t="shared" si="8"/>
        <v>336.2071329331543</v>
      </c>
      <c r="E178" s="11">
        <f t="shared" si="9"/>
        <v>404.6067068235979</v>
      </c>
      <c r="F178" s="12">
        <f t="shared" si="11"/>
        <v>740.81383975675226</v>
      </c>
    </row>
    <row r="179" spans="1:6" x14ac:dyDescent="0.2">
      <c r="A179" s="117"/>
      <c r="B179" s="10">
        <v>172</v>
      </c>
      <c r="C179" s="11">
        <f t="shared" si="10"/>
        <v>96769.402504730344</v>
      </c>
      <c r="D179" s="11">
        <f t="shared" si="8"/>
        <v>337.60799598704256</v>
      </c>
      <c r="E179" s="11">
        <f t="shared" si="9"/>
        <v>403.20584376970976</v>
      </c>
      <c r="F179" s="12">
        <f t="shared" si="11"/>
        <v>740.81383975675226</v>
      </c>
    </row>
    <row r="180" spans="1:6" x14ac:dyDescent="0.2">
      <c r="A180" s="117"/>
      <c r="B180" s="10">
        <v>173</v>
      </c>
      <c r="C180" s="11">
        <f t="shared" si="10"/>
        <v>96431.794508743304</v>
      </c>
      <c r="D180" s="11">
        <f t="shared" si="8"/>
        <v>339.0146959703219</v>
      </c>
      <c r="E180" s="11">
        <f t="shared" si="9"/>
        <v>401.79914378643042</v>
      </c>
      <c r="F180" s="12">
        <f t="shared" si="11"/>
        <v>740.81383975675226</v>
      </c>
    </row>
    <row r="181" spans="1:6" x14ac:dyDescent="0.2">
      <c r="A181" s="117"/>
      <c r="B181" s="10">
        <v>174</v>
      </c>
      <c r="C181" s="11">
        <f t="shared" si="10"/>
        <v>96092.779812772977</v>
      </c>
      <c r="D181" s="11">
        <f t="shared" si="8"/>
        <v>340.4272572035315</v>
      </c>
      <c r="E181" s="11">
        <f t="shared" si="9"/>
        <v>400.38658255322071</v>
      </c>
      <c r="F181" s="12">
        <f t="shared" si="11"/>
        <v>740.81383975675226</v>
      </c>
    </row>
    <row r="182" spans="1:6" x14ac:dyDescent="0.2">
      <c r="A182" s="117"/>
      <c r="B182" s="10">
        <v>175</v>
      </c>
      <c r="C182" s="11">
        <f t="shared" si="10"/>
        <v>95752.35255556945</v>
      </c>
      <c r="D182" s="11">
        <f t="shared" si="8"/>
        <v>341.84570410854633</v>
      </c>
      <c r="E182" s="11">
        <f t="shared" si="9"/>
        <v>398.96813564820604</v>
      </c>
      <c r="F182" s="12">
        <f t="shared" si="11"/>
        <v>740.81383975675237</v>
      </c>
    </row>
    <row r="183" spans="1:6" x14ac:dyDescent="0.2">
      <c r="A183" s="117"/>
      <c r="B183" s="10">
        <v>176</v>
      </c>
      <c r="C183" s="11">
        <f t="shared" si="10"/>
        <v>95410.506851460901</v>
      </c>
      <c r="D183" s="11">
        <f t="shared" si="8"/>
        <v>343.27006120899858</v>
      </c>
      <c r="E183" s="11">
        <f t="shared" si="9"/>
        <v>397.54377854775373</v>
      </c>
      <c r="F183" s="12">
        <f t="shared" si="11"/>
        <v>740.81383975675226</v>
      </c>
    </row>
    <row r="184" spans="1:6" x14ac:dyDescent="0.2">
      <c r="A184" s="117"/>
      <c r="B184" s="10">
        <v>177</v>
      </c>
      <c r="C184" s="11">
        <f t="shared" si="10"/>
        <v>95067.236790251904</v>
      </c>
      <c r="D184" s="11">
        <f t="shared" si="8"/>
        <v>344.70035313070269</v>
      </c>
      <c r="E184" s="11">
        <f t="shared" si="9"/>
        <v>396.11348662604962</v>
      </c>
      <c r="F184" s="12">
        <f t="shared" si="11"/>
        <v>740.81383975675226</v>
      </c>
    </row>
    <row r="185" spans="1:6" x14ac:dyDescent="0.2">
      <c r="A185" s="117"/>
      <c r="B185" s="10">
        <v>178</v>
      </c>
      <c r="C185" s="11">
        <f t="shared" si="10"/>
        <v>94722.536437121205</v>
      </c>
      <c r="D185" s="11">
        <f t="shared" si="8"/>
        <v>346.13660460208064</v>
      </c>
      <c r="E185" s="11">
        <f t="shared" si="9"/>
        <v>394.67723515467168</v>
      </c>
      <c r="F185" s="12">
        <f t="shared" si="11"/>
        <v>740.81383975675226</v>
      </c>
    </row>
    <row r="186" spans="1:6" x14ac:dyDescent="0.2">
      <c r="A186" s="117"/>
      <c r="B186" s="10">
        <v>179</v>
      </c>
      <c r="C186" s="11">
        <f t="shared" si="10"/>
        <v>94376.399832519121</v>
      </c>
      <c r="D186" s="11">
        <f t="shared" si="8"/>
        <v>347.57884045458934</v>
      </c>
      <c r="E186" s="11">
        <f t="shared" si="9"/>
        <v>393.23499930216298</v>
      </c>
      <c r="F186" s="12">
        <f t="shared" si="11"/>
        <v>740.81383975675226</v>
      </c>
    </row>
    <row r="187" spans="1:6" x14ac:dyDescent="0.2">
      <c r="A187" s="118"/>
      <c r="B187" s="13">
        <v>180</v>
      </c>
      <c r="C187" s="14">
        <f t="shared" si="10"/>
        <v>94028.820992064531</v>
      </c>
      <c r="D187" s="14">
        <f t="shared" si="8"/>
        <v>349.02708562315013</v>
      </c>
      <c r="E187" s="14">
        <f t="shared" si="9"/>
        <v>391.78675413360219</v>
      </c>
      <c r="F187" s="15">
        <f t="shared" si="11"/>
        <v>740.81383975675226</v>
      </c>
    </row>
    <row r="188" spans="1:6" ht="12.75" customHeight="1" x14ac:dyDescent="0.2">
      <c r="A188" s="116" t="s">
        <v>91</v>
      </c>
      <c r="B188" s="7">
        <v>181</v>
      </c>
      <c r="C188" s="8">
        <f t="shared" si="10"/>
        <v>93679.79390644138</v>
      </c>
      <c r="D188" s="8">
        <f t="shared" si="8"/>
        <v>350.48136514657983</v>
      </c>
      <c r="E188" s="8">
        <f t="shared" si="9"/>
        <v>390.33247461017243</v>
      </c>
      <c r="F188" s="9">
        <f t="shared" si="11"/>
        <v>740.81383975675226</v>
      </c>
    </row>
    <row r="189" spans="1:6" x14ac:dyDescent="0.2">
      <c r="A189" s="117"/>
      <c r="B189" s="10">
        <v>182</v>
      </c>
      <c r="C189" s="11">
        <f t="shared" si="10"/>
        <v>93329.312541294799</v>
      </c>
      <c r="D189" s="11">
        <f t="shared" si="8"/>
        <v>351.94170416802399</v>
      </c>
      <c r="E189" s="11">
        <f t="shared" si="9"/>
        <v>388.87213558872833</v>
      </c>
      <c r="F189" s="12">
        <f t="shared" si="11"/>
        <v>740.81383975675226</v>
      </c>
    </row>
    <row r="190" spans="1:6" x14ac:dyDescent="0.2">
      <c r="A190" s="117"/>
      <c r="B190" s="10">
        <v>183</v>
      </c>
      <c r="C190" s="11">
        <f t="shared" si="10"/>
        <v>92977.370837126771</v>
      </c>
      <c r="D190" s="11">
        <f t="shared" si="8"/>
        <v>353.40812793539072</v>
      </c>
      <c r="E190" s="11">
        <f t="shared" si="9"/>
        <v>387.40571182136154</v>
      </c>
      <c r="F190" s="12">
        <f t="shared" si="11"/>
        <v>740.81383975675226</v>
      </c>
    </row>
    <row r="191" spans="1:6" x14ac:dyDescent="0.2">
      <c r="A191" s="117"/>
      <c r="B191" s="10">
        <v>184</v>
      </c>
      <c r="C191" s="11">
        <f t="shared" si="10"/>
        <v>92623.962709191386</v>
      </c>
      <c r="D191" s="11">
        <f t="shared" si="8"/>
        <v>354.88066180178811</v>
      </c>
      <c r="E191" s="11">
        <f t="shared" si="9"/>
        <v>385.93317795496409</v>
      </c>
      <c r="F191" s="12">
        <f t="shared" si="11"/>
        <v>740.81383975675226</v>
      </c>
    </row>
    <row r="192" spans="1:6" x14ac:dyDescent="0.2">
      <c r="A192" s="117"/>
      <c r="B192" s="10">
        <v>185</v>
      </c>
      <c r="C192" s="11">
        <f t="shared" si="10"/>
        <v>92269.082047389602</v>
      </c>
      <c r="D192" s="11">
        <f t="shared" si="8"/>
        <v>356.35933122596225</v>
      </c>
      <c r="E192" s="11">
        <f t="shared" si="9"/>
        <v>384.45450853078995</v>
      </c>
      <c r="F192" s="12">
        <f t="shared" si="11"/>
        <v>740.81383975675226</v>
      </c>
    </row>
    <row r="193" spans="1:6" x14ac:dyDescent="0.2">
      <c r="A193" s="117"/>
      <c r="B193" s="10">
        <v>186</v>
      </c>
      <c r="C193" s="11">
        <f t="shared" si="10"/>
        <v>91912.72271616364</v>
      </c>
      <c r="D193" s="11">
        <f t="shared" si="8"/>
        <v>357.84416177273715</v>
      </c>
      <c r="E193" s="11">
        <f t="shared" si="9"/>
        <v>382.96967798401516</v>
      </c>
      <c r="F193" s="12">
        <f t="shared" si="11"/>
        <v>740.81383975675226</v>
      </c>
    </row>
    <row r="194" spans="1:6" x14ac:dyDescent="0.2">
      <c r="A194" s="117"/>
      <c r="B194" s="10">
        <v>187</v>
      </c>
      <c r="C194" s="11">
        <f t="shared" si="10"/>
        <v>91554.878554390903</v>
      </c>
      <c r="D194" s="11">
        <f t="shared" si="8"/>
        <v>359.33517911345689</v>
      </c>
      <c r="E194" s="11">
        <f t="shared" si="9"/>
        <v>381.47866064329543</v>
      </c>
      <c r="F194" s="12">
        <f t="shared" si="11"/>
        <v>740.81383975675226</v>
      </c>
    </row>
    <row r="195" spans="1:6" x14ac:dyDescent="0.2">
      <c r="A195" s="117"/>
      <c r="B195" s="10">
        <v>188</v>
      </c>
      <c r="C195" s="11">
        <f t="shared" si="10"/>
        <v>91195.543375277441</v>
      </c>
      <c r="D195" s="11">
        <f t="shared" si="8"/>
        <v>360.8324090264295</v>
      </c>
      <c r="E195" s="11">
        <f t="shared" si="9"/>
        <v>379.98143073032264</v>
      </c>
      <c r="F195" s="12">
        <f t="shared" si="11"/>
        <v>740.81383975675215</v>
      </c>
    </row>
    <row r="196" spans="1:6" x14ac:dyDescent="0.2">
      <c r="A196" s="117"/>
      <c r="B196" s="10">
        <v>189</v>
      </c>
      <c r="C196" s="11">
        <f t="shared" si="10"/>
        <v>90834.710966251005</v>
      </c>
      <c r="D196" s="11">
        <f t="shared" si="8"/>
        <v>362.335877397373</v>
      </c>
      <c r="E196" s="11">
        <f t="shared" si="9"/>
        <v>378.47796235937921</v>
      </c>
      <c r="F196" s="12">
        <f t="shared" si="11"/>
        <v>740.81383975675226</v>
      </c>
    </row>
    <row r="197" spans="1:6" x14ac:dyDescent="0.2">
      <c r="A197" s="117"/>
      <c r="B197" s="10">
        <v>190</v>
      </c>
      <c r="C197" s="11">
        <f t="shared" si="10"/>
        <v>90472.375088853631</v>
      </c>
      <c r="D197" s="11">
        <f t="shared" si="8"/>
        <v>363.84561021986201</v>
      </c>
      <c r="E197" s="11">
        <f t="shared" si="9"/>
        <v>376.96822953689014</v>
      </c>
      <c r="F197" s="12">
        <f t="shared" si="11"/>
        <v>740.81383975675215</v>
      </c>
    </row>
    <row r="198" spans="1:6" x14ac:dyDescent="0.2">
      <c r="A198" s="117"/>
      <c r="B198" s="10">
        <v>191</v>
      </c>
      <c r="C198" s="11">
        <f t="shared" si="10"/>
        <v>90108.529478633762</v>
      </c>
      <c r="D198" s="11">
        <f t="shared" si="8"/>
        <v>365.36163359577813</v>
      </c>
      <c r="E198" s="11">
        <f t="shared" si="9"/>
        <v>375.45220616097401</v>
      </c>
      <c r="F198" s="12">
        <f t="shared" si="11"/>
        <v>740.81383975675215</v>
      </c>
    </row>
    <row r="199" spans="1:6" x14ac:dyDescent="0.2">
      <c r="A199" s="118"/>
      <c r="B199" s="13">
        <v>192</v>
      </c>
      <c r="C199" s="14">
        <f t="shared" si="10"/>
        <v>89743.167845037984</v>
      </c>
      <c r="D199" s="14">
        <f t="shared" si="8"/>
        <v>366.88397373576061</v>
      </c>
      <c r="E199" s="14">
        <f t="shared" si="9"/>
        <v>373.9298660209916</v>
      </c>
      <c r="F199" s="15">
        <f t="shared" si="11"/>
        <v>740.81383975675226</v>
      </c>
    </row>
    <row r="200" spans="1:6" ht="12.75" customHeight="1" x14ac:dyDescent="0.2">
      <c r="A200" s="116" t="s">
        <v>92</v>
      </c>
      <c r="B200" s="7">
        <v>193</v>
      </c>
      <c r="C200" s="8">
        <f t="shared" si="10"/>
        <v>89376.283871302221</v>
      </c>
      <c r="D200" s="8">
        <f t="shared" ref="D200:D263" si="12">PPMT($C$2/12,1,($C$3*12)+1-B200,C200,0)*-1</f>
        <v>368.41265695965956</v>
      </c>
      <c r="E200" s="8">
        <f t="shared" ref="E200:E263" si="13">IPMT($C$2/12,1,($C$3*12)+1-B200,C200,0)*-1</f>
        <v>372.40118279709259</v>
      </c>
      <c r="F200" s="9">
        <f t="shared" si="11"/>
        <v>740.81383975675215</v>
      </c>
    </row>
    <row r="201" spans="1:6" x14ac:dyDescent="0.2">
      <c r="A201" s="117"/>
      <c r="B201" s="10">
        <v>194</v>
      </c>
      <c r="C201" s="11">
        <f t="shared" ref="C201:C264" si="14">C200-D200</f>
        <v>89007.871214342566</v>
      </c>
      <c r="D201" s="11">
        <f t="shared" si="12"/>
        <v>369.94770969699147</v>
      </c>
      <c r="E201" s="11">
        <f t="shared" si="13"/>
        <v>370.86613005976068</v>
      </c>
      <c r="F201" s="12">
        <f t="shared" ref="F201:F264" si="15">SUM(D201:E201)</f>
        <v>740.81383975675215</v>
      </c>
    </row>
    <row r="202" spans="1:6" x14ac:dyDescent="0.2">
      <c r="A202" s="117"/>
      <c r="B202" s="10">
        <v>195</v>
      </c>
      <c r="C202" s="11">
        <f t="shared" si="14"/>
        <v>88637.923504645572</v>
      </c>
      <c r="D202" s="11">
        <f t="shared" si="12"/>
        <v>371.48915848739563</v>
      </c>
      <c r="E202" s="11">
        <f t="shared" si="13"/>
        <v>369.32468126935657</v>
      </c>
      <c r="F202" s="12">
        <f t="shared" si="15"/>
        <v>740.81383975675226</v>
      </c>
    </row>
    <row r="203" spans="1:6" x14ac:dyDescent="0.2">
      <c r="A203" s="117"/>
      <c r="B203" s="10">
        <v>196</v>
      </c>
      <c r="C203" s="11">
        <f t="shared" si="14"/>
        <v>88266.434346158174</v>
      </c>
      <c r="D203" s="11">
        <f t="shared" si="12"/>
        <v>373.0370299810931</v>
      </c>
      <c r="E203" s="11">
        <f t="shared" si="13"/>
        <v>367.77680977565905</v>
      </c>
      <c r="F203" s="12">
        <f t="shared" si="15"/>
        <v>740.81383975675215</v>
      </c>
    </row>
    <row r="204" spans="1:6" x14ac:dyDescent="0.2">
      <c r="A204" s="117"/>
      <c r="B204" s="10">
        <v>197</v>
      </c>
      <c r="C204" s="11">
        <f t="shared" si="14"/>
        <v>87893.397316177085</v>
      </c>
      <c r="D204" s="11">
        <f t="shared" si="12"/>
        <v>374.59135093934765</v>
      </c>
      <c r="E204" s="11">
        <f t="shared" si="13"/>
        <v>366.2224888174045</v>
      </c>
      <c r="F204" s="12">
        <f t="shared" si="15"/>
        <v>740.81383975675215</v>
      </c>
    </row>
    <row r="205" spans="1:6" x14ac:dyDescent="0.2">
      <c r="A205" s="117"/>
      <c r="B205" s="10">
        <v>198</v>
      </c>
      <c r="C205" s="11">
        <f t="shared" si="14"/>
        <v>87518.805965237741</v>
      </c>
      <c r="D205" s="11">
        <f t="shared" si="12"/>
        <v>376.15214823492823</v>
      </c>
      <c r="E205" s="11">
        <f t="shared" si="13"/>
        <v>364.66169152182391</v>
      </c>
      <c r="F205" s="12">
        <f t="shared" si="15"/>
        <v>740.81383975675215</v>
      </c>
    </row>
    <row r="206" spans="1:6" x14ac:dyDescent="0.2">
      <c r="A206" s="117"/>
      <c r="B206" s="10">
        <v>199</v>
      </c>
      <c r="C206" s="11">
        <f t="shared" si="14"/>
        <v>87142.653817002807</v>
      </c>
      <c r="D206" s="11">
        <f t="shared" si="12"/>
        <v>377.71944885257375</v>
      </c>
      <c r="E206" s="11">
        <f t="shared" si="13"/>
        <v>363.09439090417834</v>
      </c>
      <c r="F206" s="12">
        <f t="shared" si="15"/>
        <v>740.81383975675203</v>
      </c>
    </row>
    <row r="207" spans="1:6" x14ac:dyDescent="0.2">
      <c r="A207" s="117"/>
      <c r="B207" s="10">
        <v>200</v>
      </c>
      <c r="C207" s="11">
        <f t="shared" si="14"/>
        <v>86764.934368150236</v>
      </c>
      <c r="D207" s="11">
        <f t="shared" si="12"/>
        <v>379.29327988945943</v>
      </c>
      <c r="E207" s="11">
        <f t="shared" si="13"/>
        <v>361.52055986729266</v>
      </c>
      <c r="F207" s="12">
        <f t="shared" si="15"/>
        <v>740.81383975675203</v>
      </c>
    </row>
    <row r="208" spans="1:6" x14ac:dyDescent="0.2">
      <c r="A208" s="117"/>
      <c r="B208" s="10">
        <v>201</v>
      </c>
      <c r="C208" s="11">
        <f t="shared" si="14"/>
        <v>86385.641088260774</v>
      </c>
      <c r="D208" s="11">
        <f t="shared" si="12"/>
        <v>380.87366855566563</v>
      </c>
      <c r="E208" s="11">
        <f t="shared" si="13"/>
        <v>359.94017120108657</v>
      </c>
      <c r="F208" s="12">
        <f t="shared" si="15"/>
        <v>740.81383975675226</v>
      </c>
    </row>
    <row r="209" spans="1:6" x14ac:dyDescent="0.2">
      <c r="A209" s="117"/>
      <c r="B209" s="10">
        <v>202</v>
      </c>
      <c r="C209" s="11">
        <f t="shared" si="14"/>
        <v>86004.767419705109</v>
      </c>
      <c r="D209" s="11">
        <f t="shared" si="12"/>
        <v>382.4606421746476</v>
      </c>
      <c r="E209" s="11">
        <f t="shared" si="13"/>
        <v>358.3531975821046</v>
      </c>
      <c r="F209" s="12">
        <f t="shared" si="15"/>
        <v>740.81383975675226</v>
      </c>
    </row>
    <row r="210" spans="1:6" x14ac:dyDescent="0.2">
      <c r="A210" s="117"/>
      <c r="B210" s="10">
        <v>203</v>
      </c>
      <c r="C210" s="11">
        <f t="shared" si="14"/>
        <v>85622.306777530466</v>
      </c>
      <c r="D210" s="11">
        <f t="shared" si="12"/>
        <v>384.05422818370869</v>
      </c>
      <c r="E210" s="11">
        <f t="shared" si="13"/>
        <v>356.75961157304363</v>
      </c>
      <c r="F210" s="12">
        <f t="shared" si="15"/>
        <v>740.81383975675226</v>
      </c>
    </row>
    <row r="211" spans="1:6" x14ac:dyDescent="0.2">
      <c r="A211" s="118"/>
      <c r="B211" s="13">
        <v>204</v>
      </c>
      <c r="C211" s="14">
        <f t="shared" si="14"/>
        <v>85238.252549346755</v>
      </c>
      <c r="D211" s="14">
        <f t="shared" si="12"/>
        <v>385.65445413447407</v>
      </c>
      <c r="E211" s="14">
        <f t="shared" si="13"/>
        <v>355.15938562227814</v>
      </c>
      <c r="F211" s="15">
        <f t="shared" si="15"/>
        <v>740.81383975675226</v>
      </c>
    </row>
    <row r="212" spans="1:6" ht="12.75" customHeight="1" x14ac:dyDescent="0.2">
      <c r="A212" s="116" t="s">
        <v>93</v>
      </c>
      <c r="B212" s="7">
        <v>205</v>
      </c>
      <c r="C212" s="8">
        <f t="shared" si="14"/>
        <v>84852.598095212277</v>
      </c>
      <c r="D212" s="8">
        <f t="shared" si="12"/>
        <v>387.26134769336761</v>
      </c>
      <c r="E212" s="8">
        <f t="shared" si="13"/>
        <v>353.55249206338448</v>
      </c>
      <c r="F212" s="9">
        <f t="shared" si="15"/>
        <v>740.81383975675203</v>
      </c>
    </row>
    <row r="213" spans="1:6" x14ac:dyDescent="0.2">
      <c r="A213" s="117"/>
      <c r="B213" s="10">
        <v>206</v>
      </c>
      <c r="C213" s="11">
        <f t="shared" si="14"/>
        <v>84465.336747518915</v>
      </c>
      <c r="D213" s="11">
        <f t="shared" si="12"/>
        <v>388.87493664209006</v>
      </c>
      <c r="E213" s="11">
        <f t="shared" si="13"/>
        <v>351.93890311466214</v>
      </c>
      <c r="F213" s="12">
        <f t="shared" si="15"/>
        <v>740.81383975675226</v>
      </c>
    </row>
    <row r="214" spans="1:6" x14ac:dyDescent="0.2">
      <c r="A214" s="117"/>
      <c r="B214" s="10">
        <v>207</v>
      </c>
      <c r="C214" s="11">
        <f t="shared" si="14"/>
        <v>84076.461810876819</v>
      </c>
      <c r="D214" s="11">
        <f t="shared" si="12"/>
        <v>390.49524887809866</v>
      </c>
      <c r="E214" s="11">
        <f t="shared" si="13"/>
        <v>350.31859087865342</v>
      </c>
      <c r="F214" s="12">
        <f t="shared" si="15"/>
        <v>740.81383975675203</v>
      </c>
    </row>
    <row r="215" spans="1:6" x14ac:dyDescent="0.2">
      <c r="A215" s="117"/>
      <c r="B215" s="10">
        <v>208</v>
      </c>
      <c r="C215" s="11">
        <f t="shared" si="14"/>
        <v>83685.966561998721</v>
      </c>
      <c r="D215" s="11">
        <f t="shared" si="12"/>
        <v>392.12231241509079</v>
      </c>
      <c r="E215" s="11">
        <f t="shared" si="13"/>
        <v>348.69152734166136</v>
      </c>
      <c r="F215" s="12">
        <f t="shared" si="15"/>
        <v>740.81383975675215</v>
      </c>
    </row>
    <row r="216" spans="1:6" x14ac:dyDescent="0.2">
      <c r="A216" s="117"/>
      <c r="B216" s="10">
        <v>209</v>
      </c>
      <c r="C216" s="11">
        <f t="shared" si="14"/>
        <v>83293.844249583635</v>
      </c>
      <c r="D216" s="11">
        <f t="shared" si="12"/>
        <v>393.75615538348706</v>
      </c>
      <c r="E216" s="11">
        <f t="shared" si="13"/>
        <v>347.05768437326515</v>
      </c>
      <c r="F216" s="12">
        <f t="shared" si="15"/>
        <v>740.81383975675226</v>
      </c>
    </row>
    <row r="217" spans="1:6" x14ac:dyDescent="0.2">
      <c r="A217" s="117"/>
      <c r="B217" s="10">
        <v>210</v>
      </c>
      <c r="C217" s="11">
        <f t="shared" si="14"/>
        <v>82900.088094200153</v>
      </c>
      <c r="D217" s="11">
        <f t="shared" si="12"/>
        <v>395.39680603091824</v>
      </c>
      <c r="E217" s="11">
        <f t="shared" si="13"/>
        <v>345.41703372583396</v>
      </c>
      <c r="F217" s="12">
        <f t="shared" si="15"/>
        <v>740.81383975675226</v>
      </c>
    </row>
    <row r="218" spans="1:6" x14ac:dyDescent="0.2">
      <c r="A218" s="117"/>
      <c r="B218" s="10">
        <v>211</v>
      </c>
      <c r="C218" s="11">
        <f t="shared" si="14"/>
        <v>82504.691288169241</v>
      </c>
      <c r="D218" s="11">
        <f t="shared" si="12"/>
        <v>397.04429272271381</v>
      </c>
      <c r="E218" s="11">
        <f t="shared" si="13"/>
        <v>343.76954703403851</v>
      </c>
      <c r="F218" s="12">
        <f t="shared" si="15"/>
        <v>740.81383975675226</v>
      </c>
    </row>
    <row r="219" spans="1:6" x14ac:dyDescent="0.2">
      <c r="A219" s="117"/>
      <c r="B219" s="10">
        <v>212</v>
      </c>
      <c r="C219" s="11">
        <f t="shared" si="14"/>
        <v>82107.646995446528</v>
      </c>
      <c r="D219" s="11">
        <f t="shared" si="12"/>
        <v>398.69864394239181</v>
      </c>
      <c r="E219" s="11">
        <f t="shared" si="13"/>
        <v>342.1151958143605</v>
      </c>
      <c r="F219" s="12">
        <f t="shared" si="15"/>
        <v>740.81383975675226</v>
      </c>
    </row>
    <row r="220" spans="1:6" x14ac:dyDescent="0.2">
      <c r="A220" s="117"/>
      <c r="B220" s="10">
        <v>213</v>
      </c>
      <c r="C220" s="11">
        <f t="shared" si="14"/>
        <v>81708.948351504136</v>
      </c>
      <c r="D220" s="11">
        <f t="shared" si="12"/>
        <v>400.35988829215171</v>
      </c>
      <c r="E220" s="11">
        <f t="shared" si="13"/>
        <v>340.45395146460055</v>
      </c>
      <c r="F220" s="12">
        <f t="shared" si="15"/>
        <v>740.81383975675226</v>
      </c>
    </row>
    <row r="221" spans="1:6" x14ac:dyDescent="0.2">
      <c r="A221" s="117"/>
      <c r="B221" s="10">
        <v>214</v>
      </c>
      <c r="C221" s="11">
        <f t="shared" si="14"/>
        <v>81308.588463211985</v>
      </c>
      <c r="D221" s="11">
        <f t="shared" si="12"/>
        <v>402.02805449336904</v>
      </c>
      <c r="E221" s="11">
        <f t="shared" si="13"/>
        <v>338.78578526338327</v>
      </c>
      <c r="F221" s="12">
        <f t="shared" si="15"/>
        <v>740.81383975675226</v>
      </c>
    </row>
    <row r="222" spans="1:6" x14ac:dyDescent="0.2">
      <c r="A222" s="117"/>
      <c r="B222" s="10">
        <v>215</v>
      </c>
      <c r="C222" s="11">
        <f t="shared" si="14"/>
        <v>80906.560408718622</v>
      </c>
      <c r="D222" s="11">
        <f t="shared" si="12"/>
        <v>403.7031713870914</v>
      </c>
      <c r="E222" s="11">
        <f t="shared" si="13"/>
        <v>337.11066836966091</v>
      </c>
      <c r="F222" s="12">
        <f t="shared" si="15"/>
        <v>740.81383975675226</v>
      </c>
    </row>
    <row r="223" spans="1:6" x14ac:dyDescent="0.2">
      <c r="A223" s="118"/>
      <c r="B223" s="13">
        <v>216</v>
      </c>
      <c r="C223" s="14">
        <f t="shared" si="14"/>
        <v>80502.857237331526</v>
      </c>
      <c r="D223" s="14">
        <f t="shared" si="12"/>
        <v>405.38526793453758</v>
      </c>
      <c r="E223" s="14">
        <f t="shared" si="13"/>
        <v>335.42857182221468</v>
      </c>
      <c r="F223" s="15">
        <f t="shared" si="15"/>
        <v>740.81383975675226</v>
      </c>
    </row>
    <row r="224" spans="1:6" ht="12.75" customHeight="1" x14ac:dyDescent="0.2">
      <c r="A224" s="116" t="s">
        <v>94</v>
      </c>
      <c r="B224" s="7">
        <v>217</v>
      </c>
      <c r="C224" s="8">
        <f t="shared" si="14"/>
        <v>80097.471969396982</v>
      </c>
      <c r="D224" s="8">
        <f t="shared" si="12"/>
        <v>407.07437321759812</v>
      </c>
      <c r="E224" s="8">
        <f t="shared" si="13"/>
        <v>333.73946653915408</v>
      </c>
      <c r="F224" s="9">
        <f t="shared" si="15"/>
        <v>740.81383975675226</v>
      </c>
    </row>
    <row r="225" spans="1:6" x14ac:dyDescent="0.2">
      <c r="A225" s="117"/>
      <c r="B225" s="10">
        <v>218</v>
      </c>
      <c r="C225" s="11">
        <f t="shared" si="14"/>
        <v>79690.397596179377</v>
      </c>
      <c r="D225" s="11">
        <f t="shared" si="12"/>
        <v>408.77051643933811</v>
      </c>
      <c r="E225" s="11">
        <f t="shared" si="13"/>
        <v>332.04332331741409</v>
      </c>
      <c r="F225" s="12">
        <f t="shared" si="15"/>
        <v>740.81383975675226</v>
      </c>
    </row>
    <row r="226" spans="1:6" x14ac:dyDescent="0.2">
      <c r="A226" s="117"/>
      <c r="B226" s="10">
        <v>219</v>
      </c>
      <c r="C226" s="11">
        <f t="shared" si="14"/>
        <v>79281.627079740036</v>
      </c>
      <c r="D226" s="11">
        <f t="shared" si="12"/>
        <v>410.47372692450199</v>
      </c>
      <c r="E226" s="11">
        <f t="shared" si="13"/>
        <v>330.34011283225016</v>
      </c>
      <c r="F226" s="12">
        <f t="shared" si="15"/>
        <v>740.81383975675215</v>
      </c>
    </row>
    <row r="227" spans="1:6" x14ac:dyDescent="0.2">
      <c r="A227" s="117"/>
      <c r="B227" s="10">
        <v>220</v>
      </c>
      <c r="C227" s="11">
        <f t="shared" si="14"/>
        <v>78871.153352815527</v>
      </c>
      <c r="D227" s="11">
        <f t="shared" si="12"/>
        <v>412.18403412002073</v>
      </c>
      <c r="E227" s="11">
        <f t="shared" si="13"/>
        <v>328.62980563673136</v>
      </c>
      <c r="F227" s="12">
        <f t="shared" si="15"/>
        <v>740.81383975675203</v>
      </c>
    </row>
    <row r="228" spans="1:6" x14ac:dyDescent="0.2">
      <c r="A228" s="117"/>
      <c r="B228" s="10">
        <v>221</v>
      </c>
      <c r="C228" s="11">
        <f t="shared" si="14"/>
        <v>78458.969318695512</v>
      </c>
      <c r="D228" s="11">
        <f t="shared" si="12"/>
        <v>413.90146759552084</v>
      </c>
      <c r="E228" s="11">
        <f t="shared" si="13"/>
        <v>326.9123721612313</v>
      </c>
      <c r="F228" s="12">
        <f t="shared" si="15"/>
        <v>740.81383975675215</v>
      </c>
    </row>
    <row r="229" spans="1:6" x14ac:dyDescent="0.2">
      <c r="A229" s="117"/>
      <c r="B229" s="10">
        <v>222</v>
      </c>
      <c r="C229" s="11">
        <f t="shared" si="14"/>
        <v>78045.067851099986</v>
      </c>
      <c r="D229" s="11">
        <f t="shared" si="12"/>
        <v>415.62605704383543</v>
      </c>
      <c r="E229" s="11">
        <f t="shared" si="13"/>
        <v>325.1877827129166</v>
      </c>
      <c r="F229" s="12">
        <f t="shared" si="15"/>
        <v>740.81383975675203</v>
      </c>
    </row>
    <row r="230" spans="1:6" x14ac:dyDescent="0.2">
      <c r="A230" s="117"/>
      <c r="B230" s="10">
        <v>223</v>
      </c>
      <c r="C230" s="11">
        <f t="shared" si="14"/>
        <v>77629.441794056154</v>
      </c>
      <c r="D230" s="11">
        <f t="shared" si="12"/>
        <v>417.35783228151814</v>
      </c>
      <c r="E230" s="11">
        <f t="shared" si="13"/>
        <v>323.45600747523395</v>
      </c>
      <c r="F230" s="12">
        <f t="shared" si="15"/>
        <v>740.81383975675203</v>
      </c>
    </row>
    <row r="231" spans="1:6" x14ac:dyDescent="0.2">
      <c r="A231" s="117"/>
      <c r="B231" s="10">
        <v>224</v>
      </c>
      <c r="C231" s="11">
        <f t="shared" si="14"/>
        <v>77212.083961774639</v>
      </c>
      <c r="D231" s="11">
        <f t="shared" si="12"/>
        <v>419.09682324935778</v>
      </c>
      <c r="E231" s="11">
        <f t="shared" si="13"/>
        <v>321.71701650739431</v>
      </c>
      <c r="F231" s="12">
        <f t="shared" si="15"/>
        <v>740.81383975675203</v>
      </c>
    </row>
    <row r="232" spans="1:6" x14ac:dyDescent="0.2">
      <c r="A232" s="117"/>
      <c r="B232" s="10">
        <v>225</v>
      </c>
      <c r="C232" s="11">
        <f t="shared" si="14"/>
        <v>76792.987138525277</v>
      </c>
      <c r="D232" s="11">
        <f t="shared" si="12"/>
        <v>420.84306001289673</v>
      </c>
      <c r="E232" s="11">
        <f t="shared" si="13"/>
        <v>319.9707797438553</v>
      </c>
      <c r="F232" s="12">
        <f t="shared" si="15"/>
        <v>740.81383975675203</v>
      </c>
    </row>
    <row r="233" spans="1:6" x14ac:dyDescent="0.2">
      <c r="A233" s="117"/>
      <c r="B233" s="10">
        <v>226</v>
      </c>
      <c r="C233" s="11">
        <f t="shared" si="14"/>
        <v>76372.144078512385</v>
      </c>
      <c r="D233" s="11">
        <f t="shared" si="12"/>
        <v>422.59657276295047</v>
      </c>
      <c r="E233" s="11">
        <f t="shared" si="13"/>
        <v>318.21726699380162</v>
      </c>
      <c r="F233" s="12">
        <f t="shared" si="15"/>
        <v>740.81383975675203</v>
      </c>
    </row>
    <row r="234" spans="1:6" x14ac:dyDescent="0.2">
      <c r="A234" s="117"/>
      <c r="B234" s="10">
        <v>227</v>
      </c>
      <c r="C234" s="11">
        <f t="shared" si="14"/>
        <v>75949.547505749433</v>
      </c>
      <c r="D234" s="11">
        <f t="shared" si="12"/>
        <v>424.35739181612956</v>
      </c>
      <c r="E234" s="11">
        <f t="shared" si="13"/>
        <v>316.45644794062264</v>
      </c>
      <c r="F234" s="12">
        <f t="shared" si="15"/>
        <v>740.81383975675226</v>
      </c>
    </row>
    <row r="235" spans="1:6" x14ac:dyDescent="0.2">
      <c r="A235" s="118"/>
      <c r="B235" s="13">
        <v>228</v>
      </c>
      <c r="C235" s="14">
        <f t="shared" si="14"/>
        <v>75525.190113933306</v>
      </c>
      <c r="D235" s="14">
        <f t="shared" si="12"/>
        <v>426.12554761536347</v>
      </c>
      <c r="E235" s="14">
        <f t="shared" si="13"/>
        <v>314.68829214138879</v>
      </c>
      <c r="F235" s="15">
        <f t="shared" si="15"/>
        <v>740.81383975675226</v>
      </c>
    </row>
    <row r="236" spans="1:6" ht="12.75" customHeight="1" x14ac:dyDescent="0.2">
      <c r="A236" s="116" t="s">
        <v>95</v>
      </c>
      <c r="B236" s="7">
        <v>229</v>
      </c>
      <c r="C236" s="8">
        <f t="shared" si="14"/>
        <v>75099.064566317946</v>
      </c>
      <c r="D236" s="8">
        <f t="shared" si="12"/>
        <v>427.90107073042742</v>
      </c>
      <c r="E236" s="8">
        <f t="shared" si="13"/>
        <v>312.91276902632478</v>
      </c>
      <c r="F236" s="9">
        <f t="shared" si="15"/>
        <v>740.81383975675226</v>
      </c>
    </row>
    <row r="237" spans="1:6" x14ac:dyDescent="0.2">
      <c r="A237" s="117"/>
      <c r="B237" s="10">
        <v>230</v>
      </c>
      <c r="C237" s="11">
        <f t="shared" si="14"/>
        <v>74671.16349558752</v>
      </c>
      <c r="D237" s="11">
        <f t="shared" si="12"/>
        <v>429.6839918584709</v>
      </c>
      <c r="E237" s="11">
        <f t="shared" si="13"/>
        <v>311.12984789828135</v>
      </c>
      <c r="F237" s="12">
        <f t="shared" si="15"/>
        <v>740.81383975675226</v>
      </c>
    </row>
    <row r="238" spans="1:6" x14ac:dyDescent="0.2">
      <c r="A238" s="117"/>
      <c r="B238" s="10">
        <v>231</v>
      </c>
      <c r="C238" s="11">
        <f t="shared" si="14"/>
        <v>74241.479503729046</v>
      </c>
      <c r="D238" s="11">
        <f t="shared" si="12"/>
        <v>431.47434182454788</v>
      </c>
      <c r="E238" s="11">
        <f t="shared" si="13"/>
        <v>309.33949793220438</v>
      </c>
      <c r="F238" s="12">
        <f t="shared" si="15"/>
        <v>740.81383975675226</v>
      </c>
    </row>
    <row r="239" spans="1:6" x14ac:dyDescent="0.2">
      <c r="A239" s="117"/>
      <c r="B239" s="10">
        <v>232</v>
      </c>
      <c r="C239" s="11">
        <f t="shared" si="14"/>
        <v>73810.005161904497</v>
      </c>
      <c r="D239" s="11">
        <f t="shared" si="12"/>
        <v>433.27215158215012</v>
      </c>
      <c r="E239" s="11">
        <f t="shared" si="13"/>
        <v>307.54168817460209</v>
      </c>
      <c r="F239" s="12">
        <f t="shared" si="15"/>
        <v>740.81383975675226</v>
      </c>
    </row>
    <row r="240" spans="1:6" x14ac:dyDescent="0.2">
      <c r="A240" s="117"/>
      <c r="B240" s="10">
        <v>233</v>
      </c>
      <c r="C240" s="11">
        <f t="shared" si="14"/>
        <v>73376.73301032235</v>
      </c>
      <c r="D240" s="11">
        <f t="shared" si="12"/>
        <v>435.07745221374239</v>
      </c>
      <c r="E240" s="11">
        <f t="shared" si="13"/>
        <v>305.73638754300981</v>
      </c>
      <c r="F240" s="12">
        <f t="shared" si="15"/>
        <v>740.81383975675226</v>
      </c>
    </row>
    <row r="241" spans="1:6" x14ac:dyDescent="0.2">
      <c r="A241" s="117"/>
      <c r="B241" s="10">
        <v>234</v>
      </c>
      <c r="C241" s="11">
        <f t="shared" si="14"/>
        <v>72941.655558108614</v>
      </c>
      <c r="D241" s="11">
        <f t="shared" si="12"/>
        <v>436.89027493129964</v>
      </c>
      <c r="E241" s="11">
        <f t="shared" si="13"/>
        <v>303.92356482545256</v>
      </c>
      <c r="F241" s="12">
        <f t="shared" si="15"/>
        <v>740.81383975675226</v>
      </c>
    </row>
    <row r="242" spans="1:6" x14ac:dyDescent="0.2">
      <c r="A242" s="117"/>
      <c r="B242" s="10">
        <v>235</v>
      </c>
      <c r="C242" s="11">
        <f t="shared" si="14"/>
        <v>72504.765283177316</v>
      </c>
      <c r="D242" s="11">
        <f t="shared" si="12"/>
        <v>438.71065107684672</v>
      </c>
      <c r="E242" s="11">
        <f t="shared" si="13"/>
        <v>302.10318867990549</v>
      </c>
      <c r="F242" s="12">
        <f t="shared" si="15"/>
        <v>740.81383975675226</v>
      </c>
    </row>
    <row r="243" spans="1:6" x14ac:dyDescent="0.2">
      <c r="A243" s="117"/>
      <c r="B243" s="10">
        <v>236</v>
      </c>
      <c r="C243" s="11">
        <f t="shared" si="14"/>
        <v>72066.054632100466</v>
      </c>
      <c r="D243" s="11">
        <f t="shared" si="12"/>
        <v>440.53861212300023</v>
      </c>
      <c r="E243" s="11">
        <f t="shared" si="13"/>
        <v>300.27522763375191</v>
      </c>
      <c r="F243" s="12">
        <f t="shared" si="15"/>
        <v>740.81383975675215</v>
      </c>
    </row>
    <row r="244" spans="1:6" x14ac:dyDescent="0.2">
      <c r="A244" s="117"/>
      <c r="B244" s="10">
        <v>237</v>
      </c>
      <c r="C244" s="11">
        <f t="shared" si="14"/>
        <v>71625.516019977469</v>
      </c>
      <c r="D244" s="11">
        <f t="shared" si="12"/>
        <v>442.37418967351272</v>
      </c>
      <c r="E244" s="11">
        <f t="shared" si="13"/>
        <v>298.43965008323943</v>
      </c>
      <c r="F244" s="12">
        <f t="shared" si="15"/>
        <v>740.81383975675215</v>
      </c>
    </row>
    <row r="245" spans="1:6" x14ac:dyDescent="0.2">
      <c r="A245" s="117"/>
      <c r="B245" s="10">
        <v>238</v>
      </c>
      <c r="C245" s="11">
        <f t="shared" si="14"/>
        <v>71183.141830303954</v>
      </c>
      <c r="D245" s="11">
        <f t="shared" si="12"/>
        <v>444.21741546381907</v>
      </c>
      <c r="E245" s="11">
        <f t="shared" si="13"/>
        <v>296.59642429293314</v>
      </c>
      <c r="F245" s="12">
        <f t="shared" si="15"/>
        <v>740.81383975675226</v>
      </c>
    </row>
    <row r="246" spans="1:6" x14ac:dyDescent="0.2">
      <c r="A246" s="117"/>
      <c r="B246" s="10">
        <v>239</v>
      </c>
      <c r="C246" s="11">
        <f t="shared" si="14"/>
        <v>70738.924414840134</v>
      </c>
      <c r="D246" s="11">
        <f t="shared" si="12"/>
        <v>446.06832136158499</v>
      </c>
      <c r="E246" s="11">
        <f t="shared" si="13"/>
        <v>294.74551839516721</v>
      </c>
      <c r="F246" s="12">
        <f t="shared" si="15"/>
        <v>740.81383975675226</v>
      </c>
    </row>
    <row r="247" spans="1:6" x14ac:dyDescent="0.2">
      <c r="A247" s="118"/>
      <c r="B247" s="13">
        <v>240</v>
      </c>
      <c r="C247" s="14">
        <f t="shared" si="14"/>
        <v>70292.856093478549</v>
      </c>
      <c r="D247" s="14">
        <f t="shared" si="12"/>
        <v>447.9269393672584</v>
      </c>
      <c r="E247" s="14">
        <f t="shared" si="13"/>
        <v>292.88690038949397</v>
      </c>
      <c r="F247" s="15">
        <f t="shared" si="15"/>
        <v>740.81383975675237</v>
      </c>
    </row>
    <row r="248" spans="1:6" ht="12.75" customHeight="1" x14ac:dyDescent="0.2">
      <c r="A248" s="116" t="s">
        <v>96</v>
      </c>
      <c r="B248" s="7">
        <v>241</v>
      </c>
      <c r="C248" s="8">
        <f t="shared" si="14"/>
        <v>69844.929154111291</v>
      </c>
      <c r="D248" s="8">
        <f t="shared" si="12"/>
        <v>449.79330161462173</v>
      </c>
      <c r="E248" s="8">
        <f t="shared" si="13"/>
        <v>291.02053814213036</v>
      </c>
      <c r="F248" s="9">
        <f t="shared" si="15"/>
        <v>740.81383975675203</v>
      </c>
    </row>
    <row r="249" spans="1:6" x14ac:dyDescent="0.2">
      <c r="A249" s="117"/>
      <c r="B249" s="10">
        <v>242</v>
      </c>
      <c r="C249" s="11">
        <f t="shared" si="14"/>
        <v>69395.135852496664</v>
      </c>
      <c r="D249" s="11">
        <f t="shared" si="12"/>
        <v>451.66744037134941</v>
      </c>
      <c r="E249" s="11">
        <f t="shared" si="13"/>
        <v>289.14639938540279</v>
      </c>
      <c r="F249" s="12">
        <f t="shared" si="15"/>
        <v>740.81383975675226</v>
      </c>
    </row>
    <row r="250" spans="1:6" x14ac:dyDescent="0.2">
      <c r="A250" s="117"/>
      <c r="B250" s="10">
        <v>243</v>
      </c>
      <c r="C250" s="11">
        <f t="shared" si="14"/>
        <v>68943.468412125309</v>
      </c>
      <c r="D250" s="11">
        <f t="shared" si="12"/>
        <v>453.54938803956338</v>
      </c>
      <c r="E250" s="11">
        <f t="shared" si="13"/>
        <v>287.26445171718876</v>
      </c>
      <c r="F250" s="12">
        <f t="shared" si="15"/>
        <v>740.81383975675215</v>
      </c>
    </row>
    <row r="251" spans="1:6" x14ac:dyDescent="0.2">
      <c r="A251" s="117"/>
      <c r="B251" s="10">
        <v>244</v>
      </c>
      <c r="C251" s="11">
        <f t="shared" si="14"/>
        <v>68489.919024085742</v>
      </c>
      <c r="D251" s="11">
        <f t="shared" si="12"/>
        <v>455.43917715639486</v>
      </c>
      <c r="E251" s="11">
        <f t="shared" si="13"/>
        <v>285.37466260035728</v>
      </c>
      <c r="F251" s="12">
        <f t="shared" si="15"/>
        <v>740.81383975675215</v>
      </c>
    </row>
    <row r="252" spans="1:6" x14ac:dyDescent="0.2">
      <c r="A252" s="117"/>
      <c r="B252" s="10">
        <v>245</v>
      </c>
      <c r="C252" s="11">
        <f t="shared" si="14"/>
        <v>68034.479846929346</v>
      </c>
      <c r="D252" s="11">
        <f t="shared" si="12"/>
        <v>457.33684039454641</v>
      </c>
      <c r="E252" s="11">
        <f t="shared" si="13"/>
        <v>283.47699936220562</v>
      </c>
      <c r="F252" s="12">
        <f t="shared" si="15"/>
        <v>740.81383975675203</v>
      </c>
    </row>
    <row r="253" spans="1:6" x14ac:dyDescent="0.2">
      <c r="A253" s="117"/>
      <c r="B253" s="10">
        <v>246</v>
      </c>
      <c r="C253" s="11">
        <f t="shared" si="14"/>
        <v>67577.143006534796</v>
      </c>
      <c r="D253" s="11">
        <f t="shared" si="12"/>
        <v>459.242410562857</v>
      </c>
      <c r="E253" s="11">
        <f t="shared" si="13"/>
        <v>281.57142919389497</v>
      </c>
      <c r="F253" s="12">
        <f t="shared" si="15"/>
        <v>740.81383975675203</v>
      </c>
    </row>
    <row r="254" spans="1:6" x14ac:dyDescent="0.2">
      <c r="A254" s="117"/>
      <c r="B254" s="10">
        <v>247</v>
      </c>
      <c r="C254" s="11">
        <f t="shared" si="14"/>
        <v>67117.900595971936</v>
      </c>
      <c r="D254" s="11">
        <f t="shared" si="12"/>
        <v>461.1559206068689</v>
      </c>
      <c r="E254" s="11">
        <f t="shared" si="13"/>
        <v>279.65791914988307</v>
      </c>
      <c r="F254" s="12">
        <f t="shared" si="15"/>
        <v>740.81383975675203</v>
      </c>
    </row>
    <row r="255" spans="1:6" x14ac:dyDescent="0.2">
      <c r="A255" s="117"/>
      <c r="B255" s="10">
        <v>248</v>
      </c>
      <c r="C255" s="11">
        <f t="shared" si="14"/>
        <v>66656.744675365073</v>
      </c>
      <c r="D255" s="11">
        <f t="shared" si="12"/>
        <v>463.07740360939761</v>
      </c>
      <c r="E255" s="11">
        <f t="shared" si="13"/>
        <v>277.73643614735448</v>
      </c>
      <c r="F255" s="12">
        <f t="shared" si="15"/>
        <v>740.81383975675203</v>
      </c>
    </row>
    <row r="256" spans="1:6" x14ac:dyDescent="0.2">
      <c r="A256" s="117"/>
      <c r="B256" s="10">
        <v>249</v>
      </c>
      <c r="C256" s="11">
        <f t="shared" si="14"/>
        <v>66193.667271755679</v>
      </c>
      <c r="D256" s="11">
        <f t="shared" si="12"/>
        <v>465.00689279110338</v>
      </c>
      <c r="E256" s="11">
        <f t="shared" si="13"/>
        <v>275.80694696564865</v>
      </c>
      <c r="F256" s="12">
        <f t="shared" si="15"/>
        <v>740.81383975675203</v>
      </c>
    </row>
    <row r="257" spans="1:6" x14ac:dyDescent="0.2">
      <c r="A257" s="117"/>
      <c r="B257" s="10">
        <v>250</v>
      </c>
      <c r="C257" s="11">
        <f t="shared" si="14"/>
        <v>65728.660378964574</v>
      </c>
      <c r="D257" s="11">
        <f t="shared" si="12"/>
        <v>466.94442151106637</v>
      </c>
      <c r="E257" s="11">
        <f t="shared" si="13"/>
        <v>273.86941824568572</v>
      </c>
      <c r="F257" s="12">
        <f t="shared" si="15"/>
        <v>740.81383975675203</v>
      </c>
    </row>
    <row r="258" spans="1:6" x14ac:dyDescent="0.2">
      <c r="A258" s="117"/>
      <c r="B258" s="10">
        <v>251</v>
      </c>
      <c r="C258" s="11">
        <f t="shared" si="14"/>
        <v>65261.715957453511</v>
      </c>
      <c r="D258" s="11">
        <f t="shared" si="12"/>
        <v>468.89002326736249</v>
      </c>
      <c r="E258" s="11">
        <f t="shared" si="13"/>
        <v>271.92381648938965</v>
      </c>
      <c r="F258" s="12">
        <f t="shared" si="15"/>
        <v>740.81383975675215</v>
      </c>
    </row>
    <row r="259" spans="1:6" x14ac:dyDescent="0.2">
      <c r="A259" s="118"/>
      <c r="B259" s="13">
        <v>252</v>
      </c>
      <c r="C259" s="14">
        <f t="shared" si="14"/>
        <v>64792.825934186149</v>
      </c>
      <c r="D259" s="14">
        <f t="shared" si="12"/>
        <v>470.84373169764319</v>
      </c>
      <c r="E259" s="14">
        <f t="shared" si="13"/>
        <v>269.97010805910895</v>
      </c>
      <c r="F259" s="15">
        <f t="shared" si="15"/>
        <v>740.81383975675215</v>
      </c>
    </row>
    <row r="260" spans="1:6" ht="12.75" customHeight="1" x14ac:dyDescent="0.2">
      <c r="A260" s="116" t="s">
        <v>97</v>
      </c>
      <c r="B260" s="7">
        <v>253</v>
      </c>
      <c r="C260" s="8">
        <f t="shared" si="14"/>
        <v>64321.982202488507</v>
      </c>
      <c r="D260" s="8">
        <f t="shared" si="12"/>
        <v>472.80558057971677</v>
      </c>
      <c r="E260" s="8">
        <f t="shared" si="13"/>
        <v>268.00825917703543</v>
      </c>
      <c r="F260" s="9">
        <f t="shared" si="15"/>
        <v>740.81383975675226</v>
      </c>
    </row>
    <row r="261" spans="1:6" x14ac:dyDescent="0.2">
      <c r="A261" s="117"/>
      <c r="B261" s="10">
        <v>254</v>
      </c>
      <c r="C261" s="11">
        <f t="shared" si="14"/>
        <v>63849.176621908788</v>
      </c>
      <c r="D261" s="11">
        <f t="shared" si="12"/>
        <v>474.77560383213211</v>
      </c>
      <c r="E261" s="11">
        <f t="shared" si="13"/>
        <v>266.03823592461993</v>
      </c>
      <c r="F261" s="12">
        <f t="shared" si="15"/>
        <v>740.81383975675203</v>
      </c>
    </row>
    <row r="262" spans="1:6" x14ac:dyDescent="0.2">
      <c r="A262" s="117"/>
      <c r="B262" s="10">
        <v>255</v>
      </c>
      <c r="C262" s="11">
        <f t="shared" si="14"/>
        <v>63374.401018076656</v>
      </c>
      <c r="D262" s="11">
        <f t="shared" si="12"/>
        <v>476.75383551476602</v>
      </c>
      <c r="E262" s="11">
        <f t="shared" si="13"/>
        <v>264.06000424198606</v>
      </c>
      <c r="F262" s="12">
        <f t="shared" si="15"/>
        <v>740.81383975675203</v>
      </c>
    </row>
    <row r="263" spans="1:6" x14ac:dyDescent="0.2">
      <c r="A263" s="117"/>
      <c r="B263" s="10">
        <v>256</v>
      </c>
      <c r="C263" s="11">
        <f t="shared" si="14"/>
        <v>62897.647182561894</v>
      </c>
      <c r="D263" s="11">
        <f t="shared" si="12"/>
        <v>478.74030982941088</v>
      </c>
      <c r="E263" s="11">
        <f t="shared" si="13"/>
        <v>262.07352992734121</v>
      </c>
      <c r="F263" s="12">
        <f t="shared" si="15"/>
        <v>740.81383975675203</v>
      </c>
    </row>
    <row r="264" spans="1:6" x14ac:dyDescent="0.2">
      <c r="A264" s="117"/>
      <c r="B264" s="10">
        <v>257</v>
      </c>
      <c r="C264" s="11">
        <f t="shared" si="14"/>
        <v>62418.906872732485</v>
      </c>
      <c r="D264" s="11">
        <f t="shared" ref="D264:D327" si="16">PPMT($C$2/12,1,($C$3*12)+1-B264,C264,0)*-1</f>
        <v>480.73506112036682</v>
      </c>
      <c r="E264" s="11">
        <f t="shared" ref="E264:E327" si="17">IPMT($C$2/12,1,($C$3*12)+1-B264,C264,0)*-1</f>
        <v>260.07877863638532</v>
      </c>
      <c r="F264" s="12">
        <f t="shared" si="15"/>
        <v>740.81383975675215</v>
      </c>
    </row>
    <row r="265" spans="1:6" x14ac:dyDescent="0.2">
      <c r="A265" s="117"/>
      <c r="B265" s="10">
        <v>258</v>
      </c>
      <c r="C265" s="11">
        <f t="shared" ref="C265:C328" si="18">C264-D264</f>
        <v>61938.171811612119</v>
      </c>
      <c r="D265" s="11">
        <f t="shared" si="16"/>
        <v>482.738123875035</v>
      </c>
      <c r="E265" s="11">
        <f t="shared" si="17"/>
        <v>258.07571588171714</v>
      </c>
      <c r="F265" s="12">
        <f t="shared" ref="F265:F328" si="19">SUM(D265:E265)</f>
        <v>740.81383975675215</v>
      </c>
    </row>
    <row r="266" spans="1:6" x14ac:dyDescent="0.2">
      <c r="A266" s="117"/>
      <c r="B266" s="10">
        <v>259</v>
      </c>
      <c r="C266" s="11">
        <f t="shared" si="18"/>
        <v>61455.433687737081</v>
      </c>
      <c r="D266" s="11">
        <f t="shared" si="16"/>
        <v>484.74953272451432</v>
      </c>
      <c r="E266" s="11">
        <f t="shared" si="17"/>
        <v>256.06430703223782</v>
      </c>
      <c r="F266" s="12">
        <f t="shared" si="19"/>
        <v>740.81383975675215</v>
      </c>
    </row>
    <row r="267" spans="1:6" x14ac:dyDescent="0.2">
      <c r="A267" s="117"/>
      <c r="B267" s="10">
        <v>260</v>
      </c>
      <c r="C267" s="11">
        <f t="shared" si="18"/>
        <v>60970.684155012568</v>
      </c>
      <c r="D267" s="11">
        <f t="shared" si="16"/>
        <v>486.76932244419982</v>
      </c>
      <c r="E267" s="11">
        <f t="shared" si="17"/>
        <v>254.04451731255236</v>
      </c>
      <c r="F267" s="12">
        <f t="shared" si="19"/>
        <v>740.81383975675215</v>
      </c>
    </row>
    <row r="268" spans="1:6" x14ac:dyDescent="0.2">
      <c r="A268" s="117"/>
      <c r="B268" s="10">
        <v>261</v>
      </c>
      <c r="C268" s="11">
        <f t="shared" si="18"/>
        <v>60483.914832568371</v>
      </c>
      <c r="D268" s="11">
        <f t="shared" si="16"/>
        <v>488.79752795438395</v>
      </c>
      <c r="E268" s="11">
        <f t="shared" si="17"/>
        <v>252.01631180236822</v>
      </c>
      <c r="F268" s="12">
        <f t="shared" si="19"/>
        <v>740.81383975675215</v>
      </c>
    </row>
    <row r="269" spans="1:6" x14ac:dyDescent="0.2">
      <c r="A269" s="117"/>
      <c r="B269" s="10">
        <v>262</v>
      </c>
      <c r="C269" s="11">
        <f t="shared" si="18"/>
        <v>59995.117304613988</v>
      </c>
      <c r="D269" s="11">
        <f t="shared" si="16"/>
        <v>490.83418432086069</v>
      </c>
      <c r="E269" s="11">
        <f t="shared" si="17"/>
        <v>249.97965543589166</v>
      </c>
      <c r="F269" s="12">
        <f t="shared" si="19"/>
        <v>740.81383975675237</v>
      </c>
    </row>
    <row r="270" spans="1:6" x14ac:dyDescent="0.2">
      <c r="A270" s="117"/>
      <c r="B270" s="10">
        <v>263</v>
      </c>
      <c r="C270" s="11">
        <f t="shared" si="18"/>
        <v>59504.283120293127</v>
      </c>
      <c r="D270" s="11">
        <f t="shared" si="16"/>
        <v>492.87932675553088</v>
      </c>
      <c r="E270" s="11">
        <f t="shared" si="17"/>
        <v>247.93451300122132</v>
      </c>
      <c r="F270" s="12">
        <f t="shared" si="19"/>
        <v>740.81383975675226</v>
      </c>
    </row>
    <row r="271" spans="1:6" x14ac:dyDescent="0.2">
      <c r="A271" s="118"/>
      <c r="B271" s="13">
        <v>264</v>
      </c>
      <c r="C271" s="14">
        <f t="shared" si="18"/>
        <v>59011.403793537596</v>
      </c>
      <c r="D271" s="14">
        <f t="shared" si="16"/>
        <v>494.93299061701231</v>
      </c>
      <c r="E271" s="14">
        <f t="shared" si="17"/>
        <v>245.88084913973998</v>
      </c>
      <c r="F271" s="15">
        <f t="shared" si="19"/>
        <v>740.81383975675226</v>
      </c>
    </row>
    <row r="272" spans="1:6" ht="12.75" customHeight="1" x14ac:dyDescent="0.2">
      <c r="A272" s="116" t="s">
        <v>98</v>
      </c>
      <c r="B272" s="7">
        <v>265</v>
      </c>
      <c r="C272" s="8">
        <f t="shared" si="18"/>
        <v>58516.470802920587</v>
      </c>
      <c r="D272" s="8">
        <f t="shared" si="16"/>
        <v>496.99521141124967</v>
      </c>
      <c r="E272" s="8">
        <f t="shared" si="17"/>
        <v>243.81862834550245</v>
      </c>
      <c r="F272" s="9">
        <f t="shared" si="19"/>
        <v>740.81383975675215</v>
      </c>
    </row>
    <row r="273" spans="1:6" x14ac:dyDescent="0.2">
      <c r="A273" s="117"/>
      <c r="B273" s="10">
        <v>266</v>
      </c>
      <c r="C273" s="11">
        <f t="shared" si="18"/>
        <v>58019.475591509334</v>
      </c>
      <c r="D273" s="11">
        <f t="shared" si="16"/>
        <v>499.06602479212989</v>
      </c>
      <c r="E273" s="11">
        <f t="shared" si="17"/>
        <v>241.74781496462222</v>
      </c>
      <c r="F273" s="12">
        <f t="shared" si="19"/>
        <v>740.81383975675215</v>
      </c>
    </row>
    <row r="274" spans="1:6" x14ac:dyDescent="0.2">
      <c r="A274" s="117"/>
      <c r="B274" s="10">
        <v>267</v>
      </c>
      <c r="C274" s="11">
        <f t="shared" si="18"/>
        <v>57520.409566717201</v>
      </c>
      <c r="D274" s="11">
        <f t="shared" si="16"/>
        <v>501.14546656209711</v>
      </c>
      <c r="E274" s="11">
        <f t="shared" si="17"/>
        <v>239.668373194655</v>
      </c>
      <c r="F274" s="12">
        <f t="shared" si="19"/>
        <v>740.81383975675215</v>
      </c>
    </row>
    <row r="275" spans="1:6" x14ac:dyDescent="0.2">
      <c r="A275" s="117"/>
      <c r="B275" s="10">
        <v>268</v>
      </c>
      <c r="C275" s="11">
        <f t="shared" si="18"/>
        <v>57019.264100155102</v>
      </c>
      <c r="D275" s="11">
        <f t="shared" si="16"/>
        <v>503.23357267277248</v>
      </c>
      <c r="E275" s="11">
        <f t="shared" si="17"/>
        <v>237.58026708397958</v>
      </c>
      <c r="F275" s="12">
        <f t="shared" si="19"/>
        <v>740.81383975675203</v>
      </c>
    </row>
    <row r="276" spans="1:6" x14ac:dyDescent="0.2">
      <c r="A276" s="117"/>
      <c r="B276" s="10">
        <v>269</v>
      </c>
      <c r="C276" s="11">
        <f t="shared" si="18"/>
        <v>56516.030527482326</v>
      </c>
      <c r="D276" s="11">
        <f t="shared" si="16"/>
        <v>505.33037922557571</v>
      </c>
      <c r="E276" s="11">
        <f t="shared" si="17"/>
        <v>235.48346053117635</v>
      </c>
      <c r="F276" s="12">
        <f t="shared" si="19"/>
        <v>740.81383975675203</v>
      </c>
    </row>
    <row r="277" spans="1:6" x14ac:dyDescent="0.2">
      <c r="A277" s="117"/>
      <c r="B277" s="10">
        <v>270</v>
      </c>
      <c r="C277" s="11">
        <f t="shared" si="18"/>
        <v>56010.70014825675</v>
      </c>
      <c r="D277" s="11">
        <f t="shared" si="16"/>
        <v>507.43592247234898</v>
      </c>
      <c r="E277" s="11">
        <f t="shared" si="17"/>
        <v>233.37791728440314</v>
      </c>
      <c r="F277" s="12">
        <f t="shared" si="19"/>
        <v>740.81383975675215</v>
      </c>
    </row>
    <row r="278" spans="1:6" x14ac:dyDescent="0.2">
      <c r="A278" s="117"/>
      <c r="B278" s="10">
        <v>271</v>
      </c>
      <c r="C278" s="11">
        <f t="shared" si="18"/>
        <v>55503.264225784398</v>
      </c>
      <c r="D278" s="11">
        <f t="shared" si="16"/>
        <v>509.55023881598373</v>
      </c>
      <c r="E278" s="11">
        <f t="shared" si="17"/>
        <v>231.26360094076833</v>
      </c>
      <c r="F278" s="12">
        <f t="shared" si="19"/>
        <v>740.81383975675203</v>
      </c>
    </row>
    <row r="279" spans="1:6" x14ac:dyDescent="0.2">
      <c r="A279" s="117"/>
      <c r="B279" s="10">
        <v>272</v>
      </c>
      <c r="C279" s="11">
        <f t="shared" si="18"/>
        <v>54993.713986968418</v>
      </c>
      <c r="D279" s="11">
        <f t="shared" si="16"/>
        <v>511.67336481105036</v>
      </c>
      <c r="E279" s="11">
        <f t="shared" si="17"/>
        <v>229.14047494570175</v>
      </c>
      <c r="F279" s="12">
        <f t="shared" si="19"/>
        <v>740.81383975675215</v>
      </c>
    </row>
    <row r="280" spans="1:6" x14ac:dyDescent="0.2">
      <c r="A280" s="117"/>
      <c r="B280" s="10">
        <v>273</v>
      </c>
      <c r="C280" s="11">
        <f t="shared" si="18"/>
        <v>54482.040622157365</v>
      </c>
      <c r="D280" s="11">
        <f t="shared" si="16"/>
        <v>513.80533716442972</v>
      </c>
      <c r="E280" s="11">
        <f t="shared" si="17"/>
        <v>227.00850259232234</v>
      </c>
      <c r="F280" s="12">
        <f t="shared" si="19"/>
        <v>740.81383975675203</v>
      </c>
    </row>
    <row r="281" spans="1:6" x14ac:dyDescent="0.2">
      <c r="A281" s="117"/>
      <c r="B281" s="10">
        <v>274</v>
      </c>
      <c r="C281" s="11">
        <f t="shared" si="18"/>
        <v>53968.235284992938</v>
      </c>
      <c r="D281" s="11">
        <f t="shared" si="16"/>
        <v>515.94619273594822</v>
      </c>
      <c r="E281" s="11">
        <f t="shared" si="17"/>
        <v>224.8676470208039</v>
      </c>
      <c r="F281" s="12">
        <f t="shared" si="19"/>
        <v>740.81383975675215</v>
      </c>
    </row>
    <row r="282" spans="1:6" x14ac:dyDescent="0.2">
      <c r="A282" s="117"/>
      <c r="B282" s="10">
        <v>275</v>
      </c>
      <c r="C282" s="11">
        <f t="shared" si="18"/>
        <v>53452.289092256986</v>
      </c>
      <c r="D282" s="11">
        <f t="shared" si="16"/>
        <v>518.09596853901462</v>
      </c>
      <c r="E282" s="11">
        <f t="shared" si="17"/>
        <v>222.71787121773744</v>
      </c>
      <c r="F282" s="12">
        <f t="shared" si="19"/>
        <v>740.81383975675203</v>
      </c>
    </row>
    <row r="283" spans="1:6" x14ac:dyDescent="0.2">
      <c r="A283" s="118"/>
      <c r="B283" s="13">
        <v>276</v>
      </c>
      <c r="C283" s="14">
        <f t="shared" si="18"/>
        <v>52934.193123717974</v>
      </c>
      <c r="D283" s="14">
        <f t="shared" si="16"/>
        <v>520.25470174126053</v>
      </c>
      <c r="E283" s="14">
        <f t="shared" si="17"/>
        <v>220.55913801549156</v>
      </c>
      <c r="F283" s="15">
        <f t="shared" si="19"/>
        <v>740.81383975675203</v>
      </c>
    </row>
    <row r="284" spans="1:6" ht="12.75" customHeight="1" x14ac:dyDescent="0.2">
      <c r="A284" s="116" t="s">
        <v>99</v>
      </c>
      <c r="B284" s="7">
        <v>277</v>
      </c>
      <c r="C284" s="8">
        <f t="shared" si="18"/>
        <v>52413.938421976716</v>
      </c>
      <c r="D284" s="8">
        <f t="shared" si="16"/>
        <v>522.42242966518245</v>
      </c>
      <c r="E284" s="8">
        <f t="shared" si="17"/>
        <v>218.39141009156964</v>
      </c>
      <c r="F284" s="9">
        <f t="shared" si="19"/>
        <v>740.81383975675203</v>
      </c>
    </row>
    <row r="285" spans="1:6" x14ac:dyDescent="0.2">
      <c r="A285" s="117"/>
      <c r="B285" s="10">
        <v>278</v>
      </c>
      <c r="C285" s="11">
        <f t="shared" si="18"/>
        <v>51891.515992311535</v>
      </c>
      <c r="D285" s="11">
        <f t="shared" si="16"/>
        <v>524.59918978878738</v>
      </c>
      <c r="E285" s="11">
        <f t="shared" si="17"/>
        <v>216.21464996796473</v>
      </c>
      <c r="F285" s="12">
        <f t="shared" si="19"/>
        <v>740.81383975675215</v>
      </c>
    </row>
    <row r="286" spans="1:6" x14ac:dyDescent="0.2">
      <c r="A286" s="117"/>
      <c r="B286" s="10">
        <v>279</v>
      </c>
      <c r="C286" s="11">
        <f t="shared" si="18"/>
        <v>51366.916802522748</v>
      </c>
      <c r="D286" s="11">
        <f t="shared" si="16"/>
        <v>526.78501974624078</v>
      </c>
      <c r="E286" s="11">
        <f t="shared" si="17"/>
        <v>214.02882001051148</v>
      </c>
      <c r="F286" s="12">
        <f t="shared" si="19"/>
        <v>740.81383975675226</v>
      </c>
    </row>
    <row r="287" spans="1:6" x14ac:dyDescent="0.2">
      <c r="A287" s="117"/>
      <c r="B287" s="10">
        <v>280</v>
      </c>
      <c r="C287" s="11">
        <f t="shared" si="18"/>
        <v>50840.131782776509</v>
      </c>
      <c r="D287" s="11">
        <f t="shared" si="16"/>
        <v>528.97995732851666</v>
      </c>
      <c r="E287" s="11">
        <f t="shared" si="17"/>
        <v>211.83388242823546</v>
      </c>
      <c r="F287" s="12">
        <f t="shared" si="19"/>
        <v>740.81383975675215</v>
      </c>
    </row>
    <row r="288" spans="1:6" x14ac:dyDescent="0.2">
      <c r="A288" s="117"/>
      <c r="B288" s="10">
        <v>281</v>
      </c>
      <c r="C288" s="11">
        <f t="shared" si="18"/>
        <v>50311.151825447989</v>
      </c>
      <c r="D288" s="11">
        <f t="shared" si="16"/>
        <v>531.18404048405216</v>
      </c>
      <c r="E288" s="11">
        <f t="shared" si="17"/>
        <v>209.62979927269996</v>
      </c>
      <c r="F288" s="12">
        <f t="shared" si="19"/>
        <v>740.81383975675215</v>
      </c>
    </row>
    <row r="289" spans="1:6" x14ac:dyDescent="0.2">
      <c r="A289" s="117"/>
      <c r="B289" s="10">
        <v>282</v>
      </c>
      <c r="C289" s="11">
        <f t="shared" si="18"/>
        <v>49779.967784963934</v>
      </c>
      <c r="D289" s="11">
        <f t="shared" si="16"/>
        <v>533.39730731940233</v>
      </c>
      <c r="E289" s="11">
        <f t="shared" si="17"/>
        <v>207.41653243734973</v>
      </c>
      <c r="F289" s="12">
        <f t="shared" si="19"/>
        <v>740.81383975675203</v>
      </c>
    </row>
    <row r="290" spans="1:6" x14ac:dyDescent="0.2">
      <c r="A290" s="117"/>
      <c r="B290" s="10">
        <v>283</v>
      </c>
      <c r="C290" s="11">
        <f t="shared" si="18"/>
        <v>49246.570477644535</v>
      </c>
      <c r="D290" s="11">
        <f t="shared" si="16"/>
        <v>535.61979609989976</v>
      </c>
      <c r="E290" s="11">
        <f t="shared" si="17"/>
        <v>205.19404365685222</v>
      </c>
      <c r="F290" s="12">
        <f t="shared" si="19"/>
        <v>740.81383975675203</v>
      </c>
    </row>
    <row r="291" spans="1:6" x14ac:dyDescent="0.2">
      <c r="A291" s="117"/>
      <c r="B291" s="10">
        <v>284</v>
      </c>
      <c r="C291" s="11">
        <f t="shared" si="18"/>
        <v>48710.950681544637</v>
      </c>
      <c r="D291" s="11">
        <f t="shared" si="16"/>
        <v>537.85154525031601</v>
      </c>
      <c r="E291" s="11">
        <f t="shared" si="17"/>
        <v>202.962294506436</v>
      </c>
      <c r="F291" s="12">
        <f t="shared" si="19"/>
        <v>740.81383975675203</v>
      </c>
    </row>
    <row r="292" spans="1:6" x14ac:dyDescent="0.2">
      <c r="A292" s="117"/>
      <c r="B292" s="10">
        <v>285</v>
      </c>
      <c r="C292" s="11">
        <f t="shared" si="18"/>
        <v>48173.099136294324</v>
      </c>
      <c r="D292" s="11">
        <f t="shared" si="16"/>
        <v>540.09259335552576</v>
      </c>
      <c r="E292" s="11">
        <f t="shared" si="17"/>
        <v>200.72124640122635</v>
      </c>
      <c r="F292" s="12">
        <f t="shared" si="19"/>
        <v>740.81383975675215</v>
      </c>
    </row>
    <row r="293" spans="1:6" x14ac:dyDescent="0.2">
      <c r="A293" s="117"/>
      <c r="B293" s="10">
        <v>286</v>
      </c>
      <c r="C293" s="11">
        <f t="shared" si="18"/>
        <v>47633.006542938798</v>
      </c>
      <c r="D293" s="11">
        <f t="shared" si="16"/>
        <v>542.34297916117384</v>
      </c>
      <c r="E293" s="11">
        <f t="shared" si="17"/>
        <v>198.47086059557833</v>
      </c>
      <c r="F293" s="12">
        <f t="shared" si="19"/>
        <v>740.81383975675215</v>
      </c>
    </row>
    <row r="294" spans="1:6" x14ac:dyDescent="0.2">
      <c r="A294" s="117"/>
      <c r="B294" s="10">
        <v>287</v>
      </c>
      <c r="C294" s="11">
        <f t="shared" si="18"/>
        <v>47090.663563777627</v>
      </c>
      <c r="D294" s="11">
        <f t="shared" si="16"/>
        <v>544.60274157434537</v>
      </c>
      <c r="E294" s="11">
        <f t="shared" si="17"/>
        <v>196.21109818240677</v>
      </c>
      <c r="F294" s="12">
        <f t="shared" si="19"/>
        <v>740.81383975675215</v>
      </c>
    </row>
    <row r="295" spans="1:6" x14ac:dyDescent="0.2">
      <c r="A295" s="118"/>
      <c r="B295" s="13">
        <v>288</v>
      </c>
      <c r="C295" s="14">
        <f t="shared" si="18"/>
        <v>46546.060822203282</v>
      </c>
      <c r="D295" s="14">
        <f t="shared" si="16"/>
        <v>546.87191966423859</v>
      </c>
      <c r="E295" s="14">
        <f t="shared" si="17"/>
        <v>193.94192009251367</v>
      </c>
      <c r="F295" s="15">
        <f t="shared" si="19"/>
        <v>740.81383975675226</v>
      </c>
    </row>
    <row r="296" spans="1:6" ht="12.75" customHeight="1" x14ac:dyDescent="0.2">
      <c r="A296" s="116" t="s">
        <v>100</v>
      </c>
      <c r="B296" s="7">
        <v>289</v>
      </c>
      <c r="C296" s="8">
        <f t="shared" si="18"/>
        <v>45999.188902539041</v>
      </c>
      <c r="D296" s="8">
        <f t="shared" si="16"/>
        <v>549.15055266283946</v>
      </c>
      <c r="E296" s="8">
        <f t="shared" si="17"/>
        <v>191.66328709391266</v>
      </c>
      <c r="F296" s="9">
        <f t="shared" si="19"/>
        <v>740.81383975675215</v>
      </c>
    </row>
    <row r="297" spans="1:6" x14ac:dyDescent="0.2">
      <c r="A297" s="117"/>
      <c r="B297" s="10">
        <v>290</v>
      </c>
      <c r="C297" s="11">
        <f t="shared" si="18"/>
        <v>45450.038349876202</v>
      </c>
      <c r="D297" s="11">
        <f t="shared" si="16"/>
        <v>551.4386799656013</v>
      </c>
      <c r="E297" s="11">
        <f t="shared" si="17"/>
        <v>189.37515979115085</v>
      </c>
      <c r="F297" s="12">
        <f t="shared" si="19"/>
        <v>740.81383975675215</v>
      </c>
    </row>
    <row r="298" spans="1:6" x14ac:dyDescent="0.2">
      <c r="A298" s="117"/>
      <c r="B298" s="10">
        <v>291</v>
      </c>
      <c r="C298" s="11">
        <f t="shared" si="18"/>
        <v>44898.599669910604</v>
      </c>
      <c r="D298" s="11">
        <f t="shared" si="16"/>
        <v>553.73634113212461</v>
      </c>
      <c r="E298" s="11">
        <f t="shared" si="17"/>
        <v>187.07749862462751</v>
      </c>
      <c r="F298" s="12">
        <f t="shared" si="19"/>
        <v>740.81383975675215</v>
      </c>
    </row>
    <row r="299" spans="1:6" x14ac:dyDescent="0.2">
      <c r="A299" s="117"/>
      <c r="B299" s="10">
        <v>292</v>
      </c>
      <c r="C299" s="11">
        <f t="shared" si="18"/>
        <v>44344.863328778476</v>
      </c>
      <c r="D299" s="11">
        <f t="shared" si="16"/>
        <v>556.04357588684184</v>
      </c>
      <c r="E299" s="11">
        <f t="shared" si="17"/>
        <v>184.77026386991031</v>
      </c>
      <c r="F299" s="12">
        <f t="shared" si="19"/>
        <v>740.81383975675215</v>
      </c>
    </row>
    <row r="300" spans="1:6" x14ac:dyDescent="0.2">
      <c r="A300" s="117"/>
      <c r="B300" s="10">
        <v>293</v>
      </c>
      <c r="C300" s="11">
        <f t="shared" si="18"/>
        <v>43788.819752891635</v>
      </c>
      <c r="D300" s="11">
        <f t="shared" si="16"/>
        <v>558.36042411970379</v>
      </c>
      <c r="E300" s="11">
        <f t="shared" si="17"/>
        <v>182.45341563704847</v>
      </c>
      <c r="F300" s="12">
        <f t="shared" si="19"/>
        <v>740.81383975675226</v>
      </c>
    </row>
    <row r="301" spans="1:6" x14ac:dyDescent="0.2">
      <c r="A301" s="117"/>
      <c r="B301" s="10">
        <v>294</v>
      </c>
      <c r="C301" s="11">
        <f t="shared" si="18"/>
        <v>43230.459328771933</v>
      </c>
      <c r="D301" s="11">
        <f t="shared" si="16"/>
        <v>560.68692588686918</v>
      </c>
      <c r="E301" s="11">
        <f t="shared" si="17"/>
        <v>180.12691386988305</v>
      </c>
      <c r="F301" s="12">
        <f t="shared" si="19"/>
        <v>740.81383975675226</v>
      </c>
    </row>
    <row r="302" spans="1:6" x14ac:dyDescent="0.2">
      <c r="A302" s="117"/>
      <c r="B302" s="10">
        <v>295</v>
      </c>
      <c r="C302" s="11">
        <f t="shared" si="18"/>
        <v>42669.772402885064</v>
      </c>
      <c r="D302" s="11">
        <f t="shared" si="16"/>
        <v>563.02312141139782</v>
      </c>
      <c r="E302" s="11">
        <f t="shared" si="17"/>
        <v>177.79071834535443</v>
      </c>
      <c r="F302" s="12">
        <f t="shared" si="19"/>
        <v>740.81383975675226</v>
      </c>
    </row>
    <row r="303" spans="1:6" x14ac:dyDescent="0.2">
      <c r="A303" s="117"/>
      <c r="B303" s="10">
        <v>296</v>
      </c>
      <c r="C303" s="11">
        <f t="shared" si="18"/>
        <v>42106.749281473669</v>
      </c>
      <c r="D303" s="11">
        <f t="shared" si="16"/>
        <v>565.36905108394546</v>
      </c>
      <c r="E303" s="11">
        <f t="shared" si="17"/>
        <v>175.44478867280696</v>
      </c>
      <c r="F303" s="12">
        <f t="shared" si="19"/>
        <v>740.81383975675249</v>
      </c>
    </row>
    <row r="304" spans="1:6" x14ac:dyDescent="0.2">
      <c r="A304" s="117"/>
      <c r="B304" s="10">
        <v>297</v>
      </c>
      <c r="C304" s="11">
        <f t="shared" si="18"/>
        <v>41541.380230389725</v>
      </c>
      <c r="D304" s="11">
        <f t="shared" si="16"/>
        <v>567.72475546346175</v>
      </c>
      <c r="E304" s="11">
        <f t="shared" si="17"/>
        <v>173.08908429329051</v>
      </c>
      <c r="F304" s="12">
        <f t="shared" si="19"/>
        <v>740.81383975675226</v>
      </c>
    </row>
    <row r="305" spans="1:6" x14ac:dyDescent="0.2">
      <c r="A305" s="117"/>
      <c r="B305" s="10">
        <v>298</v>
      </c>
      <c r="C305" s="11">
        <f t="shared" si="18"/>
        <v>40973.655474926265</v>
      </c>
      <c r="D305" s="11">
        <f t="shared" si="16"/>
        <v>570.09027527789283</v>
      </c>
      <c r="E305" s="11">
        <f t="shared" si="17"/>
        <v>170.72356447885943</v>
      </c>
      <c r="F305" s="12">
        <f t="shared" si="19"/>
        <v>740.81383975675226</v>
      </c>
    </row>
    <row r="306" spans="1:6" x14ac:dyDescent="0.2">
      <c r="A306" s="117"/>
      <c r="B306" s="10">
        <v>299</v>
      </c>
      <c r="C306" s="11">
        <f t="shared" si="18"/>
        <v>40403.565199648372</v>
      </c>
      <c r="D306" s="11">
        <f t="shared" si="16"/>
        <v>572.46565142488396</v>
      </c>
      <c r="E306" s="11">
        <f t="shared" si="17"/>
        <v>168.34818833186822</v>
      </c>
      <c r="F306" s="12">
        <f t="shared" si="19"/>
        <v>740.81383975675215</v>
      </c>
    </row>
    <row r="307" spans="1:6" x14ac:dyDescent="0.2">
      <c r="A307" s="118"/>
      <c r="B307" s="13">
        <v>300</v>
      </c>
      <c r="C307" s="14">
        <f t="shared" si="18"/>
        <v>39831.099548223487</v>
      </c>
      <c r="D307" s="14">
        <f t="shared" si="16"/>
        <v>574.85092497248775</v>
      </c>
      <c r="E307" s="14">
        <f t="shared" si="17"/>
        <v>165.96291478426451</v>
      </c>
      <c r="F307" s="15">
        <f t="shared" si="19"/>
        <v>740.81383975675226</v>
      </c>
    </row>
    <row r="308" spans="1:6" ht="12.75" customHeight="1" x14ac:dyDescent="0.2">
      <c r="A308" s="116" t="s">
        <v>101</v>
      </c>
      <c r="B308" s="7">
        <v>301</v>
      </c>
      <c r="C308" s="8">
        <f t="shared" si="18"/>
        <v>39256.248623250998</v>
      </c>
      <c r="D308" s="8">
        <f t="shared" si="16"/>
        <v>577.246137159873</v>
      </c>
      <c r="E308" s="8">
        <f t="shared" si="17"/>
        <v>163.56770259687914</v>
      </c>
      <c r="F308" s="9">
        <f t="shared" si="19"/>
        <v>740.81383975675215</v>
      </c>
    </row>
    <row r="309" spans="1:6" x14ac:dyDescent="0.2">
      <c r="A309" s="117"/>
      <c r="B309" s="10">
        <v>302</v>
      </c>
      <c r="C309" s="11">
        <f t="shared" si="18"/>
        <v>38679.002486091122</v>
      </c>
      <c r="D309" s="11">
        <f t="shared" si="16"/>
        <v>579.65132939803925</v>
      </c>
      <c r="E309" s="11">
        <f t="shared" si="17"/>
        <v>161.16251035871301</v>
      </c>
      <c r="F309" s="12">
        <f t="shared" si="19"/>
        <v>740.81383975675226</v>
      </c>
    </row>
    <row r="310" spans="1:6" x14ac:dyDescent="0.2">
      <c r="A310" s="117"/>
      <c r="B310" s="10">
        <v>303</v>
      </c>
      <c r="C310" s="11">
        <f t="shared" si="18"/>
        <v>38099.351156693083</v>
      </c>
      <c r="D310" s="11">
        <f t="shared" si="16"/>
        <v>582.06654327053081</v>
      </c>
      <c r="E310" s="11">
        <f t="shared" si="17"/>
        <v>158.74729648622119</v>
      </c>
      <c r="F310" s="12">
        <f t="shared" si="19"/>
        <v>740.81383975675203</v>
      </c>
    </row>
    <row r="311" spans="1:6" x14ac:dyDescent="0.2">
      <c r="A311" s="117"/>
      <c r="B311" s="10">
        <v>304</v>
      </c>
      <c r="C311" s="11">
        <f t="shared" si="18"/>
        <v>37517.284613422555</v>
      </c>
      <c r="D311" s="11">
        <f t="shared" si="16"/>
        <v>584.49182053415825</v>
      </c>
      <c r="E311" s="11">
        <f t="shared" si="17"/>
        <v>156.32201922259398</v>
      </c>
      <c r="F311" s="12">
        <f t="shared" si="19"/>
        <v>740.81383975675226</v>
      </c>
    </row>
    <row r="312" spans="1:6" x14ac:dyDescent="0.2">
      <c r="A312" s="117"/>
      <c r="B312" s="10">
        <v>305</v>
      </c>
      <c r="C312" s="11">
        <f t="shared" si="18"/>
        <v>36932.792792888395</v>
      </c>
      <c r="D312" s="11">
        <f t="shared" si="16"/>
        <v>586.92720311971721</v>
      </c>
      <c r="E312" s="11">
        <f t="shared" si="17"/>
        <v>153.88663663703497</v>
      </c>
      <c r="F312" s="12">
        <f t="shared" si="19"/>
        <v>740.81383975675215</v>
      </c>
    </row>
    <row r="313" spans="1:6" x14ac:dyDescent="0.2">
      <c r="A313" s="117"/>
      <c r="B313" s="10">
        <v>306</v>
      </c>
      <c r="C313" s="11">
        <f t="shared" si="18"/>
        <v>36345.865589768677</v>
      </c>
      <c r="D313" s="11">
        <f t="shared" si="16"/>
        <v>589.37273313271601</v>
      </c>
      <c r="E313" s="11">
        <f t="shared" si="17"/>
        <v>151.44110662403614</v>
      </c>
      <c r="F313" s="12">
        <f t="shared" si="19"/>
        <v>740.81383975675215</v>
      </c>
    </row>
    <row r="314" spans="1:6" x14ac:dyDescent="0.2">
      <c r="A314" s="117"/>
      <c r="B314" s="10">
        <v>307</v>
      </c>
      <c r="C314" s="11">
        <f t="shared" si="18"/>
        <v>35756.492856635959</v>
      </c>
      <c r="D314" s="11">
        <f t="shared" si="16"/>
        <v>591.82845285410235</v>
      </c>
      <c r="E314" s="11">
        <f t="shared" si="17"/>
        <v>148.98538690264982</v>
      </c>
      <c r="F314" s="12">
        <f t="shared" si="19"/>
        <v>740.81383975675215</v>
      </c>
    </row>
    <row r="315" spans="1:6" x14ac:dyDescent="0.2">
      <c r="A315" s="117"/>
      <c r="B315" s="10">
        <v>308</v>
      </c>
      <c r="C315" s="11">
        <f t="shared" si="18"/>
        <v>35164.664403781855</v>
      </c>
      <c r="D315" s="11">
        <f t="shared" si="16"/>
        <v>594.29440474099431</v>
      </c>
      <c r="E315" s="11">
        <f t="shared" si="17"/>
        <v>146.51943501575772</v>
      </c>
      <c r="F315" s="12">
        <f t="shared" si="19"/>
        <v>740.81383975675203</v>
      </c>
    </row>
    <row r="316" spans="1:6" x14ac:dyDescent="0.2">
      <c r="A316" s="117"/>
      <c r="B316" s="10">
        <v>309</v>
      </c>
      <c r="C316" s="11">
        <f t="shared" si="18"/>
        <v>34570.369999040864</v>
      </c>
      <c r="D316" s="11">
        <f t="shared" si="16"/>
        <v>596.7706314274152</v>
      </c>
      <c r="E316" s="11">
        <f t="shared" si="17"/>
        <v>144.04320832933692</v>
      </c>
      <c r="F316" s="12">
        <f t="shared" si="19"/>
        <v>740.81383975675215</v>
      </c>
    </row>
    <row r="317" spans="1:6" x14ac:dyDescent="0.2">
      <c r="A317" s="117"/>
      <c r="B317" s="10">
        <v>310</v>
      </c>
      <c r="C317" s="11">
        <f t="shared" si="18"/>
        <v>33973.599367613446</v>
      </c>
      <c r="D317" s="11">
        <f t="shared" si="16"/>
        <v>599.25717572502947</v>
      </c>
      <c r="E317" s="11">
        <f t="shared" si="17"/>
        <v>141.55666403172268</v>
      </c>
      <c r="F317" s="12">
        <f t="shared" si="19"/>
        <v>740.81383975675215</v>
      </c>
    </row>
    <row r="318" spans="1:6" x14ac:dyDescent="0.2">
      <c r="A318" s="117"/>
      <c r="B318" s="10">
        <v>311</v>
      </c>
      <c r="C318" s="11">
        <f t="shared" si="18"/>
        <v>33374.34219188842</v>
      </c>
      <c r="D318" s="11">
        <f t="shared" si="16"/>
        <v>601.75408062388374</v>
      </c>
      <c r="E318" s="11">
        <f t="shared" si="17"/>
        <v>139.05975913286841</v>
      </c>
      <c r="F318" s="12">
        <f t="shared" si="19"/>
        <v>740.81383975675215</v>
      </c>
    </row>
    <row r="319" spans="1:6" x14ac:dyDescent="0.2">
      <c r="A319" s="118"/>
      <c r="B319" s="13">
        <v>312</v>
      </c>
      <c r="C319" s="14">
        <f t="shared" si="18"/>
        <v>32772.588111264537</v>
      </c>
      <c r="D319" s="14">
        <f t="shared" si="16"/>
        <v>604.26138929314993</v>
      </c>
      <c r="E319" s="14">
        <f t="shared" si="17"/>
        <v>136.55245046360224</v>
      </c>
      <c r="F319" s="15">
        <f t="shared" si="19"/>
        <v>740.81383975675215</v>
      </c>
    </row>
    <row r="320" spans="1:6" ht="12.75" customHeight="1" x14ac:dyDescent="0.2">
      <c r="A320" s="116" t="s">
        <v>102</v>
      </c>
      <c r="B320" s="7">
        <v>313</v>
      </c>
      <c r="C320" s="8">
        <f t="shared" si="18"/>
        <v>32168.326721971385</v>
      </c>
      <c r="D320" s="8">
        <f t="shared" si="16"/>
        <v>606.77914508187143</v>
      </c>
      <c r="E320" s="8">
        <f t="shared" si="17"/>
        <v>134.03469467488077</v>
      </c>
      <c r="F320" s="9">
        <f t="shared" si="19"/>
        <v>740.81383975675226</v>
      </c>
    </row>
    <row r="321" spans="1:6" x14ac:dyDescent="0.2">
      <c r="A321" s="117"/>
      <c r="B321" s="10">
        <v>314</v>
      </c>
      <c r="C321" s="11">
        <f t="shared" si="18"/>
        <v>31561.547576889512</v>
      </c>
      <c r="D321" s="11">
        <f t="shared" si="16"/>
        <v>609.3073915197125</v>
      </c>
      <c r="E321" s="11">
        <f t="shared" si="17"/>
        <v>131.50644823703962</v>
      </c>
      <c r="F321" s="12">
        <f t="shared" si="19"/>
        <v>740.81383975675215</v>
      </c>
    </row>
    <row r="322" spans="1:6" x14ac:dyDescent="0.2">
      <c r="A322" s="117"/>
      <c r="B322" s="10">
        <v>315</v>
      </c>
      <c r="C322" s="11">
        <f t="shared" si="18"/>
        <v>30952.240185369799</v>
      </c>
      <c r="D322" s="11">
        <f t="shared" si="16"/>
        <v>611.84617231771131</v>
      </c>
      <c r="E322" s="11">
        <f t="shared" si="17"/>
        <v>128.96766743904084</v>
      </c>
      <c r="F322" s="12">
        <f t="shared" si="19"/>
        <v>740.81383975675215</v>
      </c>
    </row>
    <row r="323" spans="1:6" x14ac:dyDescent="0.2">
      <c r="A323" s="117"/>
      <c r="B323" s="10">
        <v>316</v>
      </c>
      <c r="C323" s="11">
        <f t="shared" si="18"/>
        <v>30340.39401305209</v>
      </c>
      <c r="D323" s="11">
        <f t="shared" si="16"/>
        <v>614.3955313690351</v>
      </c>
      <c r="E323" s="11">
        <f t="shared" si="17"/>
        <v>126.41830838771703</v>
      </c>
      <c r="F323" s="12">
        <f t="shared" si="19"/>
        <v>740.81383975675215</v>
      </c>
    </row>
    <row r="324" spans="1:6" x14ac:dyDescent="0.2">
      <c r="A324" s="117"/>
      <c r="B324" s="10">
        <v>317</v>
      </c>
      <c r="C324" s="11">
        <f t="shared" si="18"/>
        <v>29725.998481683055</v>
      </c>
      <c r="D324" s="11">
        <f t="shared" si="16"/>
        <v>616.95551274973934</v>
      </c>
      <c r="E324" s="11">
        <f t="shared" si="17"/>
        <v>123.85832700701273</v>
      </c>
      <c r="F324" s="12">
        <f t="shared" si="19"/>
        <v>740.81383975675203</v>
      </c>
    </row>
    <row r="325" spans="1:6" x14ac:dyDescent="0.2">
      <c r="A325" s="117"/>
      <c r="B325" s="10">
        <v>318</v>
      </c>
      <c r="C325" s="11">
        <f t="shared" si="18"/>
        <v>29109.042968933314</v>
      </c>
      <c r="D325" s="11">
        <f t="shared" si="16"/>
        <v>619.52616071953003</v>
      </c>
      <c r="E325" s="11">
        <f t="shared" si="17"/>
        <v>121.28767903722213</v>
      </c>
      <c r="F325" s="12">
        <f t="shared" si="19"/>
        <v>740.81383975675215</v>
      </c>
    </row>
    <row r="326" spans="1:6" x14ac:dyDescent="0.2">
      <c r="A326" s="117"/>
      <c r="B326" s="10">
        <v>319</v>
      </c>
      <c r="C326" s="11">
        <f t="shared" si="18"/>
        <v>28489.516808213782</v>
      </c>
      <c r="D326" s="11">
        <f t="shared" si="16"/>
        <v>622.10751972252785</v>
      </c>
      <c r="E326" s="11">
        <f t="shared" si="17"/>
        <v>118.70632003422408</v>
      </c>
      <c r="F326" s="12">
        <f t="shared" si="19"/>
        <v>740.81383975675192</v>
      </c>
    </row>
    <row r="327" spans="1:6" x14ac:dyDescent="0.2">
      <c r="A327" s="117"/>
      <c r="B327" s="10">
        <v>320</v>
      </c>
      <c r="C327" s="11">
        <f t="shared" si="18"/>
        <v>27867.409288491253</v>
      </c>
      <c r="D327" s="11">
        <f t="shared" si="16"/>
        <v>624.69963438803836</v>
      </c>
      <c r="E327" s="11">
        <f t="shared" si="17"/>
        <v>116.11420536871356</v>
      </c>
      <c r="F327" s="12">
        <f t="shared" si="19"/>
        <v>740.81383975675192</v>
      </c>
    </row>
    <row r="328" spans="1:6" x14ac:dyDescent="0.2">
      <c r="A328" s="117"/>
      <c r="B328" s="10">
        <v>321</v>
      </c>
      <c r="C328" s="11">
        <f t="shared" si="18"/>
        <v>27242.709654103215</v>
      </c>
      <c r="D328" s="11">
        <f t="shared" ref="D328:D367" si="20">PPMT($C$2/12,1,($C$3*12)+1-B328,C328,0)*-1</f>
        <v>627.30254953132192</v>
      </c>
      <c r="E328" s="11">
        <f t="shared" ref="E328:E367" si="21">IPMT($C$2/12,1,($C$3*12)+1-B328,C328,0)*-1</f>
        <v>113.51129022543006</v>
      </c>
      <c r="F328" s="12">
        <f t="shared" si="19"/>
        <v>740.81383975675203</v>
      </c>
    </row>
    <row r="329" spans="1:6" x14ac:dyDescent="0.2">
      <c r="A329" s="117"/>
      <c r="B329" s="10">
        <v>322</v>
      </c>
      <c r="C329" s="11">
        <f t="shared" ref="C329:C367" si="22">C328-D328</f>
        <v>26615.407104571892</v>
      </c>
      <c r="D329" s="11">
        <f t="shared" si="20"/>
        <v>629.91631015436906</v>
      </c>
      <c r="E329" s="11">
        <f t="shared" si="21"/>
        <v>110.89752960238287</v>
      </c>
      <c r="F329" s="12">
        <f t="shared" ref="F329:F367" si="23">SUM(D329:E329)</f>
        <v>740.81383975675192</v>
      </c>
    </row>
    <row r="330" spans="1:6" x14ac:dyDescent="0.2">
      <c r="A330" s="117"/>
      <c r="B330" s="10">
        <v>323</v>
      </c>
      <c r="C330" s="11">
        <f t="shared" si="22"/>
        <v>25985.490794417521</v>
      </c>
      <c r="D330" s="11">
        <f t="shared" si="20"/>
        <v>632.54096144667892</v>
      </c>
      <c r="E330" s="11">
        <f t="shared" si="21"/>
        <v>108.272878310073</v>
      </c>
      <c r="F330" s="12">
        <f t="shared" si="23"/>
        <v>740.81383975675192</v>
      </c>
    </row>
    <row r="331" spans="1:6" x14ac:dyDescent="0.2">
      <c r="A331" s="118"/>
      <c r="B331" s="13">
        <v>324</v>
      </c>
      <c r="C331" s="14">
        <f t="shared" si="22"/>
        <v>25352.949832970844</v>
      </c>
      <c r="D331" s="14">
        <f t="shared" si="20"/>
        <v>635.17654878604003</v>
      </c>
      <c r="E331" s="14">
        <f t="shared" si="21"/>
        <v>105.63729097071185</v>
      </c>
      <c r="F331" s="15">
        <f t="shared" si="23"/>
        <v>740.81383975675192</v>
      </c>
    </row>
    <row r="332" spans="1:6" ht="12.75" customHeight="1" x14ac:dyDescent="0.2">
      <c r="A332" s="116" t="s">
        <v>103</v>
      </c>
      <c r="B332" s="7">
        <v>325</v>
      </c>
      <c r="C332" s="8">
        <f t="shared" si="22"/>
        <v>24717.773284184805</v>
      </c>
      <c r="D332" s="8">
        <f t="shared" si="20"/>
        <v>637.82311773931542</v>
      </c>
      <c r="E332" s="8">
        <f t="shared" si="21"/>
        <v>102.99072201743668</v>
      </c>
      <c r="F332" s="9">
        <f t="shared" si="23"/>
        <v>740.81383975675215</v>
      </c>
    </row>
    <row r="333" spans="1:6" x14ac:dyDescent="0.2">
      <c r="A333" s="117"/>
      <c r="B333" s="10">
        <v>326</v>
      </c>
      <c r="C333" s="11">
        <f t="shared" si="22"/>
        <v>24079.950166445487</v>
      </c>
      <c r="D333" s="11">
        <f t="shared" si="20"/>
        <v>640.48071406322913</v>
      </c>
      <c r="E333" s="11">
        <f t="shared" si="21"/>
        <v>100.33312569352286</v>
      </c>
      <c r="F333" s="12">
        <f t="shared" si="23"/>
        <v>740.81383975675203</v>
      </c>
    </row>
    <row r="334" spans="1:6" x14ac:dyDescent="0.2">
      <c r="A334" s="117"/>
      <c r="B334" s="10">
        <v>327</v>
      </c>
      <c r="C334" s="11">
        <f t="shared" si="22"/>
        <v>23439.469452382258</v>
      </c>
      <c r="D334" s="11">
        <f t="shared" si="20"/>
        <v>643.14938370515915</v>
      </c>
      <c r="E334" s="11">
        <f t="shared" si="21"/>
        <v>97.664456051592737</v>
      </c>
      <c r="F334" s="12">
        <f t="shared" si="23"/>
        <v>740.81383975675192</v>
      </c>
    </row>
    <row r="335" spans="1:6" x14ac:dyDescent="0.2">
      <c r="A335" s="117"/>
      <c r="B335" s="10">
        <v>328</v>
      </c>
      <c r="C335" s="11">
        <f t="shared" si="22"/>
        <v>22796.320068677098</v>
      </c>
      <c r="D335" s="11">
        <f t="shared" si="20"/>
        <v>645.82917280393076</v>
      </c>
      <c r="E335" s="11">
        <f t="shared" si="21"/>
        <v>94.984666952821243</v>
      </c>
      <c r="F335" s="12">
        <f t="shared" si="23"/>
        <v>740.81383975675203</v>
      </c>
    </row>
    <row r="336" spans="1:6" x14ac:dyDescent="0.2">
      <c r="A336" s="117"/>
      <c r="B336" s="10">
        <v>329</v>
      </c>
      <c r="C336" s="11">
        <f t="shared" si="22"/>
        <v>22150.490895873168</v>
      </c>
      <c r="D336" s="11">
        <f t="shared" si="20"/>
        <v>648.52012769061378</v>
      </c>
      <c r="E336" s="11">
        <f t="shared" si="21"/>
        <v>92.293712066138198</v>
      </c>
      <c r="F336" s="12">
        <f t="shared" si="23"/>
        <v>740.81383975675203</v>
      </c>
    </row>
    <row r="337" spans="1:6" x14ac:dyDescent="0.2">
      <c r="A337" s="117"/>
      <c r="B337" s="10">
        <v>330</v>
      </c>
      <c r="C337" s="11">
        <f t="shared" si="22"/>
        <v>21501.970768182553</v>
      </c>
      <c r="D337" s="11">
        <f t="shared" si="20"/>
        <v>651.22229488932442</v>
      </c>
      <c r="E337" s="11">
        <f t="shared" si="21"/>
        <v>89.591544867427302</v>
      </c>
      <c r="F337" s="12">
        <f t="shared" si="23"/>
        <v>740.81383975675169</v>
      </c>
    </row>
    <row r="338" spans="1:6" x14ac:dyDescent="0.2">
      <c r="A338" s="117"/>
      <c r="B338" s="10">
        <v>331</v>
      </c>
      <c r="C338" s="11">
        <f t="shared" si="22"/>
        <v>20850.748473293228</v>
      </c>
      <c r="D338" s="11">
        <f t="shared" si="20"/>
        <v>653.93572111803007</v>
      </c>
      <c r="E338" s="11">
        <f t="shared" si="21"/>
        <v>86.878118638721787</v>
      </c>
      <c r="F338" s="12">
        <f t="shared" si="23"/>
        <v>740.8138397567518</v>
      </c>
    </row>
    <row r="339" spans="1:6" x14ac:dyDescent="0.2">
      <c r="A339" s="117"/>
      <c r="B339" s="10">
        <v>332</v>
      </c>
      <c r="C339" s="11">
        <f t="shared" si="22"/>
        <v>20196.812752175199</v>
      </c>
      <c r="D339" s="11">
        <f t="shared" si="20"/>
        <v>656.66045328935513</v>
      </c>
      <c r="E339" s="11">
        <f t="shared" si="21"/>
        <v>84.153386467396658</v>
      </c>
      <c r="F339" s="12">
        <f t="shared" si="23"/>
        <v>740.8138397567518</v>
      </c>
    </row>
    <row r="340" spans="1:6" x14ac:dyDescent="0.2">
      <c r="A340" s="117"/>
      <c r="B340" s="10">
        <v>333</v>
      </c>
      <c r="C340" s="11">
        <f t="shared" si="22"/>
        <v>19540.152298885845</v>
      </c>
      <c r="D340" s="11">
        <f t="shared" si="20"/>
        <v>659.39653851139417</v>
      </c>
      <c r="E340" s="11">
        <f t="shared" si="21"/>
        <v>81.417301245357692</v>
      </c>
      <c r="F340" s="12">
        <f t="shared" si="23"/>
        <v>740.8138397567518</v>
      </c>
    </row>
    <row r="341" spans="1:6" x14ac:dyDescent="0.2">
      <c r="A341" s="117"/>
      <c r="B341" s="10">
        <v>334</v>
      </c>
      <c r="C341" s="11">
        <f t="shared" si="22"/>
        <v>18880.75576037445</v>
      </c>
      <c r="D341" s="11">
        <f t="shared" si="20"/>
        <v>662.14402408852493</v>
      </c>
      <c r="E341" s="11">
        <f t="shared" si="21"/>
        <v>78.669815668226875</v>
      </c>
      <c r="F341" s="12">
        <f t="shared" si="23"/>
        <v>740.8138397567518</v>
      </c>
    </row>
    <row r="342" spans="1:6" x14ac:dyDescent="0.2">
      <c r="A342" s="117"/>
      <c r="B342" s="10">
        <v>335</v>
      </c>
      <c r="C342" s="11">
        <f t="shared" si="22"/>
        <v>18218.611736285926</v>
      </c>
      <c r="D342" s="11">
        <f t="shared" si="20"/>
        <v>664.90295752222721</v>
      </c>
      <c r="E342" s="11">
        <f t="shared" si="21"/>
        <v>75.910882234524692</v>
      </c>
      <c r="F342" s="12">
        <f t="shared" si="23"/>
        <v>740.81383975675192</v>
      </c>
    </row>
    <row r="343" spans="1:6" x14ac:dyDescent="0.2">
      <c r="A343" s="118"/>
      <c r="B343" s="13">
        <v>336</v>
      </c>
      <c r="C343" s="14">
        <f t="shared" si="22"/>
        <v>17553.708778763699</v>
      </c>
      <c r="D343" s="14">
        <f t="shared" si="20"/>
        <v>667.67338651190312</v>
      </c>
      <c r="E343" s="14">
        <f t="shared" si="21"/>
        <v>73.140453244848743</v>
      </c>
      <c r="F343" s="15">
        <f t="shared" si="23"/>
        <v>740.8138397567518</v>
      </c>
    </row>
    <row r="344" spans="1:6" ht="12.75" customHeight="1" x14ac:dyDescent="0.2">
      <c r="A344" s="116" t="s">
        <v>104</v>
      </c>
      <c r="B344" s="7">
        <v>337</v>
      </c>
      <c r="C344" s="8">
        <f t="shared" si="22"/>
        <v>16886.035392251797</v>
      </c>
      <c r="D344" s="8">
        <f t="shared" si="20"/>
        <v>670.45535895570265</v>
      </c>
      <c r="E344" s="8">
        <f t="shared" si="21"/>
        <v>70.358480801049154</v>
      </c>
      <c r="F344" s="9">
        <f t="shared" si="23"/>
        <v>740.8138397567518</v>
      </c>
    </row>
    <row r="345" spans="1:6" x14ac:dyDescent="0.2">
      <c r="A345" s="117"/>
      <c r="B345" s="10">
        <v>338</v>
      </c>
      <c r="C345" s="11">
        <f t="shared" si="22"/>
        <v>16215.580033296093</v>
      </c>
      <c r="D345" s="11">
        <f t="shared" si="20"/>
        <v>673.24892295135157</v>
      </c>
      <c r="E345" s="11">
        <f t="shared" si="21"/>
        <v>67.564916805400387</v>
      </c>
      <c r="F345" s="12">
        <f t="shared" si="23"/>
        <v>740.81383975675192</v>
      </c>
    </row>
    <row r="346" spans="1:6" x14ac:dyDescent="0.2">
      <c r="A346" s="117"/>
      <c r="B346" s="10">
        <v>339</v>
      </c>
      <c r="C346" s="11">
        <f t="shared" si="22"/>
        <v>15542.331110344741</v>
      </c>
      <c r="D346" s="11">
        <f t="shared" si="20"/>
        <v>676.05412679698213</v>
      </c>
      <c r="E346" s="11">
        <f t="shared" si="21"/>
        <v>64.759712959769757</v>
      </c>
      <c r="F346" s="12">
        <f t="shared" si="23"/>
        <v>740.81383975675192</v>
      </c>
    </row>
    <row r="347" spans="1:6" x14ac:dyDescent="0.2">
      <c r="A347" s="117"/>
      <c r="B347" s="10">
        <v>340</v>
      </c>
      <c r="C347" s="11">
        <f t="shared" si="22"/>
        <v>14866.276983547759</v>
      </c>
      <c r="D347" s="11">
        <f t="shared" si="20"/>
        <v>678.87101899196955</v>
      </c>
      <c r="E347" s="11">
        <f t="shared" si="21"/>
        <v>61.942820764782333</v>
      </c>
      <c r="F347" s="12">
        <f t="shared" si="23"/>
        <v>740.81383975675192</v>
      </c>
    </row>
    <row r="348" spans="1:6" x14ac:dyDescent="0.2">
      <c r="A348" s="117"/>
      <c r="B348" s="10">
        <v>341</v>
      </c>
      <c r="C348" s="11">
        <f t="shared" si="22"/>
        <v>14187.40596455579</v>
      </c>
      <c r="D348" s="11">
        <f t="shared" si="20"/>
        <v>681.69964823776945</v>
      </c>
      <c r="E348" s="11">
        <f t="shared" si="21"/>
        <v>59.114191518982466</v>
      </c>
      <c r="F348" s="12">
        <f t="shared" si="23"/>
        <v>740.81383975675192</v>
      </c>
    </row>
    <row r="349" spans="1:6" x14ac:dyDescent="0.2">
      <c r="A349" s="117"/>
      <c r="B349" s="10">
        <v>342</v>
      </c>
      <c r="C349" s="11">
        <f t="shared" si="22"/>
        <v>13505.706316318021</v>
      </c>
      <c r="D349" s="11">
        <f t="shared" si="20"/>
        <v>684.54006343876017</v>
      </c>
      <c r="E349" s="11">
        <f t="shared" si="21"/>
        <v>56.273776317991754</v>
      </c>
      <c r="F349" s="12">
        <f t="shared" si="23"/>
        <v>740.81383975675192</v>
      </c>
    </row>
    <row r="350" spans="1:6" x14ac:dyDescent="0.2">
      <c r="A350" s="117"/>
      <c r="B350" s="10">
        <v>343</v>
      </c>
      <c r="C350" s="11">
        <f t="shared" si="22"/>
        <v>12821.16625287926</v>
      </c>
      <c r="D350" s="11">
        <f t="shared" si="20"/>
        <v>687.39231370308835</v>
      </c>
      <c r="E350" s="11">
        <f t="shared" si="21"/>
        <v>53.421526053663577</v>
      </c>
      <c r="F350" s="12">
        <f t="shared" si="23"/>
        <v>740.81383975675192</v>
      </c>
    </row>
    <row r="351" spans="1:6" x14ac:dyDescent="0.2">
      <c r="A351" s="117"/>
      <c r="B351" s="10">
        <v>344</v>
      </c>
      <c r="C351" s="11">
        <f t="shared" si="22"/>
        <v>12133.773939176172</v>
      </c>
      <c r="D351" s="11">
        <f t="shared" si="20"/>
        <v>690.25644834351772</v>
      </c>
      <c r="E351" s="11">
        <f t="shared" si="21"/>
        <v>50.557391413234051</v>
      </c>
      <c r="F351" s="12">
        <f t="shared" si="23"/>
        <v>740.8138397567518</v>
      </c>
    </row>
    <row r="352" spans="1:6" x14ac:dyDescent="0.2">
      <c r="A352" s="117"/>
      <c r="B352" s="10">
        <v>345</v>
      </c>
      <c r="C352" s="11">
        <f t="shared" si="22"/>
        <v>11443.517490832653</v>
      </c>
      <c r="D352" s="11">
        <f t="shared" si="20"/>
        <v>693.13251687828233</v>
      </c>
      <c r="E352" s="11">
        <f t="shared" si="21"/>
        <v>47.681322878469388</v>
      </c>
      <c r="F352" s="12">
        <f t="shared" si="23"/>
        <v>740.81383975675169</v>
      </c>
    </row>
    <row r="353" spans="1:6" x14ac:dyDescent="0.2">
      <c r="A353" s="117"/>
      <c r="B353" s="10">
        <v>346</v>
      </c>
      <c r="C353" s="11">
        <f t="shared" si="22"/>
        <v>10750.384973954371</v>
      </c>
      <c r="D353" s="11">
        <f t="shared" si="20"/>
        <v>696.02056903194193</v>
      </c>
      <c r="E353" s="11">
        <f t="shared" si="21"/>
        <v>44.793270724809879</v>
      </c>
      <c r="F353" s="12">
        <f t="shared" si="23"/>
        <v>740.8138397567518</v>
      </c>
    </row>
    <row r="354" spans="1:6" x14ac:dyDescent="0.2">
      <c r="A354" s="117"/>
      <c r="B354" s="10">
        <v>347</v>
      </c>
      <c r="C354" s="11">
        <f t="shared" si="22"/>
        <v>10054.364404922429</v>
      </c>
      <c r="D354" s="11">
        <f t="shared" si="20"/>
        <v>698.92065473624154</v>
      </c>
      <c r="E354" s="11">
        <f t="shared" si="21"/>
        <v>41.893185020510124</v>
      </c>
      <c r="F354" s="12">
        <f t="shared" si="23"/>
        <v>740.81383975675169</v>
      </c>
    </row>
    <row r="355" spans="1:6" x14ac:dyDescent="0.2">
      <c r="A355" s="118"/>
      <c r="B355" s="13">
        <v>348</v>
      </c>
      <c r="C355" s="14">
        <f t="shared" si="22"/>
        <v>9355.4437501861885</v>
      </c>
      <c r="D355" s="14">
        <f t="shared" si="20"/>
        <v>701.83282413097606</v>
      </c>
      <c r="E355" s="14">
        <f t="shared" si="21"/>
        <v>38.981015625775782</v>
      </c>
      <c r="F355" s="15">
        <f t="shared" si="23"/>
        <v>740.8138397567518</v>
      </c>
    </row>
    <row r="356" spans="1:6" ht="12.75" customHeight="1" x14ac:dyDescent="0.2">
      <c r="A356" s="116" t="s">
        <v>105</v>
      </c>
      <c r="B356" s="10">
        <v>349</v>
      </c>
      <c r="C356" s="11">
        <f t="shared" si="22"/>
        <v>8653.610926055213</v>
      </c>
      <c r="D356" s="11">
        <f t="shared" si="20"/>
        <v>704.75712756485518</v>
      </c>
      <c r="E356" s="11">
        <f t="shared" si="21"/>
        <v>36.056712191896722</v>
      </c>
      <c r="F356" s="9">
        <f t="shared" si="23"/>
        <v>740.81383975675192</v>
      </c>
    </row>
    <row r="357" spans="1:6" x14ac:dyDescent="0.2">
      <c r="A357" s="117"/>
      <c r="B357" s="10">
        <v>350</v>
      </c>
      <c r="C357" s="11">
        <f t="shared" si="22"/>
        <v>7948.8537984903578</v>
      </c>
      <c r="D357" s="11">
        <f t="shared" si="20"/>
        <v>707.69361559637537</v>
      </c>
      <c r="E357" s="11">
        <f t="shared" si="21"/>
        <v>33.120224160376488</v>
      </c>
      <c r="F357" s="12">
        <f t="shared" si="23"/>
        <v>740.8138397567518</v>
      </c>
    </row>
    <row r="358" spans="1:6" x14ac:dyDescent="0.2">
      <c r="A358" s="117"/>
      <c r="B358" s="10">
        <v>351</v>
      </c>
      <c r="C358" s="11">
        <f t="shared" si="22"/>
        <v>7241.160182893982</v>
      </c>
      <c r="D358" s="11">
        <f t="shared" si="20"/>
        <v>710.64233899469355</v>
      </c>
      <c r="E358" s="11">
        <f t="shared" si="21"/>
        <v>30.171500762058262</v>
      </c>
      <c r="F358" s="12">
        <f t="shared" si="23"/>
        <v>740.8138397567518</v>
      </c>
    </row>
    <row r="359" spans="1:6" x14ac:dyDescent="0.2">
      <c r="A359" s="117"/>
      <c r="B359" s="10">
        <v>352</v>
      </c>
      <c r="C359" s="11">
        <f t="shared" si="22"/>
        <v>6530.517843899288</v>
      </c>
      <c r="D359" s="11">
        <f t="shared" si="20"/>
        <v>713.60334874050466</v>
      </c>
      <c r="E359" s="11">
        <f t="shared" si="21"/>
        <v>27.210491016247033</v>
      </c>
      <c r="F359" s="12">
        <f t="shared" si="23"/>
        <v>740.81383975675169</v>
      </c>
    </row>
    <row r="360" spans="1:6" x14ac:dyDescent="0.2">
      <c r="A360" s="117"/>
      <c r="B360" s="10">
        <v>353</v>
      </c>
      <c r="C360" s="11">
        <f t="shared" si="22"/>
        <v>5816.9144951587832</v>
      </c>
      <c r="D360" s="11">
        <f t="shared" si="20"/>
        <v>716.57669602692329</v>
      </c>
      <c r="E360" s="11">
        <f t="shared" si="21"/>
        <v>24.237143729828261</v>
      </c>
      <c r="F360" s="12">
        <f t="shared" si="23"/>
        <v>740.81383975675158</v>
      </c>
    </row>
    <row r="361" spans="1:6" x14ac:dyDescent="0.2">
      <c r="A361" s="117"/>
      <c r="B361" s="10">
        <v>354</v>
      </c>
      <c r="C361" s="11">
        <f t="shared" si="22"/>
        <v>5100.3377991318603</v>
      </c>
      <c r="D361" s="11">
        <f t="shared" si="20"/>
        <v>719.56243226036895</v>
      </c>
      <c r="E361" s="11">
        <f t="shared" si="21"/>
        <v>21.25140749638275</v>
      </c>
      <c r="F361" s="12">
        <f t="shared" si="23"/>
        <v>740.81383975675169</v>
      </c>
    </row>
    <row r="362" spans="1:6" x14ac:dyDescent="0.2">
      <c r="A362" s="117"/>
      <c r="B362" s="10">
        <v>355</v>
      </c>
      <c r="C362" s="11">
        <f t="shared" si="22"/>
        <v>4380.7753668714913</v>
      </c>
      <c r="D362" s="11">
        <f t="shared" si="20"/>
        <v>722.56060906145376</v>
      </c>
      <c r="E362" s="11">
        <f t="shared" si="21"/>
        <v>18.25323069529788</v>
      </c>
      <c r="F362" s="12">
        <f t="shared" si="23"/>
        <v>740.81383975675169</v>
      </c>
    </row>
    <row r="363" spans="1:6" x14ac:dyDescent="0.2">
      <c r="A363" s="117"/>
      <c r="B363" s="10">
        <v>356</v>
      </c>
      <c r="C363" s="11">
        <f t="shared" si="22"/>
        <v>3658.2147578100376</v>
      </c>
      <c r="D363" s="11">
        <f t="shared" si="20"/>
        <v>725.57127826587657</v>
      </c>
      <c r="E363" s="11">
        <f t="shared" si="21"/>
        <v>15.242561490875156</v>
      </c>
      <c r="F363" s="12">
        <f t="shared" si="23"/>
        <v>740.81383975675169</v>
      </c>
    </row>
    <row r="364" spans="1:6" x14ac:dyDescent="0.2">
      <c r="A364" s="117"/>
      <c r="B364" s="10">
        <v>357</v>
      </c>
      <c r="C364" s="11">
        <f t="shared" si="22"/>
        <v>2932.643479544161</v>
      </c>
      <c r="D364" s="11">
        <f t="shared" si="20"/>
        <v>728.59449192531758</v>
      </c>
      <c r="E364" s="11">
        <f t="shared" si="21"/>
        <v>12.219347831434003</v>
      </c>
      <c r="F364" s="12">
        <f t="shared" si="23"/>
        <v>740.81383975675158</v>
      </c>
    </row>
    <row r="365" spans="1:6" x14ac:dyDescent="0.2">
      <c r="A365" s="117"/>
      <c r="B365" s="10">
        <v>358</v>
      </c>
      <c r="C365" s="11">
        <f t="shared" si="22"/>
        <v>2204.0489876188435</v>
      </c>
      <c r="D365" s="11">
        <f t="shared" si="20"/>
        <v>731.63030230833976</v>
      </c>
      <c r="E365" s="11">
        <f t="shared" si="21"/>
        <v>9.1835374484118475</v>
      </c>
      <c r="F365" s="12">
        <f t="shared" si="23"/>
        <v>740.81383975675158</v>
      </c>
    </row>
    <row r="366" spans="1:6" x14ac:dyDescent="0.2">
      <c r="A366" s="117"/>
      <c r="B366" s="10">
        <v>359</v>
      </c>
      <c r="C366" s="11">
        <f t="shared" si="22"/>
        <v>1472.4186853105039</v>
      </c>
      <c r="D366" s="11">
        <f t="shared" si="20"/>
        <v>734.67876190129107</v>
      </c>
      <c r="E366" s="11">
        <f t="shared" si="21"/>
        <v>6.135077855460433</v>
      </c>
      <c r="F366" s="12">
        <f t="shared" si="23"/>
        <v>740.81383975675146</v>
      </c>
    </row>
    <row r="367" spans="1:6" x14ac:dyDescent="0.2">
      <c r="A367" s="118"/>
      <c r="B367" s="13">
        <v>360</v>
      </c>
      <c r="C367" s="14">
        <f t="shared" si="22"/>
        <v>737.73992340921279</v>
      </c>
      <c r="D367" s="14">
        <f t="shared" si="20"/>
        <v>737.73992340921302</v>
      </c>
      <c r="E367" s="14">
        <f t="shared" si="21"/>
        <v>3.0739163475383866</v>
      </c>
      <c r="F367" s="15">
        <f t="shared" si="23"/>
        <v>740.81383975675146</v>
      </c>
    </row>
    <row r="368" spans="1:6" x14ac:dyDescent="0.2">
      <c r="C368" s="18"/>
    </row>
  </sheetData>
  <mergeCells count="30">
    <mergeCell ref="A344:A355"/>
    <mergeCell ref="A356:A367"/>
    <mergeCell ref="A296:A307"/>
    <mergeCell ref="A308:A319"/>
    <mergeCell ref="A320:A331"/>
    <mergeCell ref="A332:A343"/>
    <mergeCell ref="A248:A259"/>
    <mergeCell ref="A260:A271"/>
    <mergeCell ref="A272:A283"/>
    <mergeCell ref="A284:A295"/>
    <mergeCell ref="A200:A211"/>
    <mergeCell ref="A212:A223"/>
    <mergeCell ref="A224:A235"/>
    <mergeCell ref="A236:A247"/>
    <mergeCell ref="A152:A163"/>
    <mergeCell ref="A164:A175"/>
    <mergeCell ref="A176:A187"/>
    <mergeCell ref="A188:A199"/>
    <mergeCell ref="A104:A115"/>
    <mergeCell ref="A116:A127"/>
    <mergeCell ref="A128:A139"/>
    <mergeCell ref="A140:A151"/>
    <mergeCell ref="A56:A67"/>
    <mergeCell ref="A68:A79"/>
    <mergeCell ref="A80:A91"/>
    <mergeCell ref="A92:A103"/>
    <mergeCell ref="A8:A19"/>
    <mergeCell ref="A20:A31"/>
    <mergeCell ref="A32:A43"/>
    <mergeCell ref="A44:A55"/>
  </mergeCells>
  <phoneticPr fontId="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368"/>
  <sheetViews>
    <sheetView showGridLines="0" topLeftCell="A31" workbookViewId="0">
      <selection activeCell="F7" sqref="F7"/>
    </sheetView>
  </sheetViews>
  <sheetFormatPr defaultColWidth="29.7109375" defaultRowHeight="12.75" x14ac:dyDescent="0.2"/>
  <cols>
    <col min="1" max="1" width="3.28515625" style="16" bestFit="1" customWidth="1"/>
    <col min="2" max="2" width="9" style="3" bestFit="1" customWidth="1"/>
    <col min="3" max="3" width="11.140625" style="3" bestFit="1" customWidth="1"/>
    <col min="4" max="4" width="18.5703125" style="3" bestFit="1" customWidth="1"/>
    <col min="5" max="5" width="17" style="3" bestFit="1" customWidth="1"/>
    <col min="6" max="6" width="16.42578125" style="3" bestFit="1" customWidth="1"/>
    <col min="7" max="16384" width="29.7109375" style="17"/>
  </cols>
  <sheetData>
    <row r="1" spans="1:10" x14ac:dyDescent="0.2">
      <c r="B1" s="1" t="s">
        <v>68</v>
      </c>
      <c r="C1" s="2" t="e">
        <f>'Analysis (4)'!#REF!</f>
        <v>#REF!</v>
      </c>
      <c r="G1" s="16"/>
      <c r="H1" s="3"/>
      <c r="I1" s="3"/>
      <c r="J1" s="3"/>
    </row>
    <row r="2" spans="1:10" x14ac:dyDescent="0.2">
      <c r="B2" s="1" t="s">
        <v>70</v>
      </c>
      <c r="C2" s="4" t="e">
        <f>'Analysis (4)'!#REF!</f>
        <v>#REF!</v>
      </c>
      <c r="G2" s="16"/>
      <c r="H2" s="3"/>
      <c r="I2" s="3"/>
      <c r="J2" s="3"/>
    </row>
    <row r="3" spans="1:10" x14ac:dyDescent="0.2">
      <c r="B3" s="1" t="s">
        <v>69</v>
      </c>
      <c r="C3" s="19" t="e">
        <f>'Analysis (4)'!#REF!</f>
        <v>#REF!</v>
      </c>
      <c r="G3" s="16"/>
      <c r="H3" s="3"/>
      <c r="I3" s="3"/>
      <c r="J3" s="3"/>
    </row>
    <row r="4" spans="1:10" x14ac:dyDescent="0.2">
      <c r="G4" s="16"/>
      <c r="H4" s="3"/>
      <c r="I4" s="3"/>
      <c r="J4" s="3"/>
    </row>
    <row r="5" spans="1:10" x14ac:dyDescent="0.2">
      <c r="G5" s="16"/>
      <c r="H5" s="3"/>
      <c r="I5" s="3"/>
      <c r="J5" s="3"/>
    </row>
    <row r="6" spans="1:10" x14ac:dyDescent="0.2">
      <c r="G6" s="16"/>
      <c r="H6" s="3"/>
      <c r="I6" s="3"/>
      <c r="J6" s="3"/>
    </row>
    <row r="7" spans="1:10" s="3" customFormat="1" x14ac:dyDescent="0.2">
      <c r="A7" s="5"/>
      <c r="B7" s="6" t="s">
        <v>71</v>
      </c>
      <c r="C7" s="6" t="s">
        <v>72</v>
      </c>
      <c r="D7" s="6" t="s">
        <v>73</v>
      </c>
      <c r="E7" s="6" t="s">
        <v>74</v>
      </c>
      <c r="F7" s="6" t="s">
        <v>75</v>
      </c>
    </row>
    <row r="8" spans="1:10" ht="12.75" customHeight="1" x14ac:dyDescent="0.2">
      <c r="A8" s="116" t="s">
        <v>76</v>
      </c>
      <c r="B8" s="7">
        <v>1</v>
      </c>
      <c r="C8" s="8" t="e">
        <f>C1</f>
        <v>#REF!</v>
      </c>
      <c r="D8" s="8" t="e">
        <f t="shared" ref="D8:D71" si="0">PPMT($C$2/12,1,($C$3*12)+1-B8,C8,0)*-1</f>
        <v>#REF!</v>
      </c>
      <c r="E8" s="8" t="e">
        <f t="shared" ref="E8:E71" si="1">IPMT($C$2/12,1,($C$3*12)+1-B8,C8,0)*-1</f>
        <v>#REF!</v>
      </c>
      <c r="F8" s="9" t="e">
        <f>SUM(E8+D8)</f>
        <v>#REF!</v>
      </c>
    </row>
    <row r="9" spans="1:10" x14ac:dyDescent="0.2">
      <c r="A9" s="117"/>
      <c r="B9" s="10">
        <v>2</v>
      </c>
      <c r="C9" s="11" t="e">
        <f t="shared" ref="C9:C72" si="2">C8-D8</f>
        <v>#REF!</v>
      </c>
      <c r="D9" s="11" t="e">
        <f t="shared" si="0"/>
        <v>#REF!</v>
      </c>
      <c r="E9" s="11" t="e">
        <f t="shared" si="1"/>
        <v>#REF!</v>
      </c>
      <c r="F9" s="12" t="e">
        <f t="shared" ref="F9:F72" si="3">SUM(D9:E9)</f>
        <v>#REF!</v>
      </c>
    </row>
    <row r="10" spans="1:10" x14ac:dyDescent="0.2">
      <c r="A10" s="117"/>
      <c r="B10" s="10">
        <v>3</v>
      </c>
      <c r="C10" s="11" t="e">
        <f t="shared" si="2"/>
        <v>#REF!</v>
      </c>
      <c r="D10" s="11" t="e">
        <f t="shared" si="0"/>
        <v>#REF!</v>
      </c>
      <c r="E10" s="11" t="e">
        <f t="shared" si="1"/>
        <v>#REF!</v>
      </c>
      <c r="F10" s="12" t="e">
        <f t="shared" si="3"/>
        <v>#REF!</v>
      </c>
    </row>
    <row r="11" spans="1:10" x14ac:dyDescent="0.2">
      <c r="A11" s="117"/>
      <c r="B11" s="10">
        <v>4</v>
      </c>
      <c r="C11" s="11" t="e">
        <f t="shared" si="2"/>
        <v>#REF!</v>
      </c>
      <c r="D11" s="11" t="e">
        <f t="shared" si="0"/>
        <v>#REF!</v>
      </c>
      <c r="E11" s="11" t="e">
        <f t="shared" si="1"/>
        <v>#REF!</v>
      </c>
      <c r="F11" s="12" t="e">
        <f t="shared" si="3"/>
        <v>#REF!</v>
      </c>
    </row>
    <row r="12" spans="1:10" x14ac:dyDescent="0.2">
      <c r="A12" s="117"/>
      <c r="B12" s="10">
        <v>5</v>
      </c>
      <c r="C12" s="11" t="e">
        <f t="shared" si="2"/>
        <v>#REF!</v>
      </c>
      <c r="D12" s="11" t="e">
        <f t="shared" si="0"/>
        <v>#REF!</v>
      </c>
      <c r="E12" s="11" t="e">
        <f t="shared" si="1"/>
        <v>#REF!</v>
      </c>
      <c r="F12" s="12" t="e">
        <f t="shared" si="3"/>
        <v>#REF!</v>
      </c>
    </row>
    <row r="13" spans="1:10" x14ac:dyDescent="0.2">
      <c r="A13" s="117"/>
      <c r="B13" s="10">
        <v>6</v>
      </c>
      <c r="C13" s="11" t="e">
        <f t="shared" si="2"/>
        <v>#REF!</v>
      </c>
      <c r="D13" s="11" t="e">
        <f t="shared" si="0"/>
        <v>#REF!</v>
      </c>
      <c r="E13" s="11" t="e">
        <f t="shared" si="1"/>
        <v>#REF!</v>
      </c>
      <c r="F13" s="12" t="e">
        <f t="shared" si="3"/>
        <v>#REF!</v>
      </c>
    </row>
    <row r="14" spans="1:10" x14ac:dyDescent="0.2">
      <c r="A14" s="117"/>
      <c r="B14" s="10">
        <v>7</v>
      </c>
      <c r="C14" s="11" t="e">
        <f t="shared" si="2"/>
        <v>#REF!</v>
      </c>
      <c r="D14" s="11" t="e">
        <f t="shared" si="0"/>
        <v>#REF!</v>
      </c>
      <c r="E14" s="11" t="e">
        <f t="shared" si="1"/>
        <v>#REF!</v>
      </c>
      <c r="F14" s="12" t="e">
        <f t="shared" si="3"/>
        <v>#REF!</v>
      </c>
    </row>
    <row r="15" spans="1:10" x14ac:dyDescent="0.2">
      <c r="A15" s="117"/>
      <c r="B15" s="10">
        <v>8</v>
      </c>
      <c r="C15" s="11" t="e">
        <f t="shared" si="2"/>
        <v>#REF!</v>
      </c>
      <c r="D15" s="11" t="e">
        <f t="shared" si="0"/>
        <v>#REF!</v>
      </c>
      <c r="E15" s="11" t="e">
        <f t="shared" si="1"/>
        <v>#REF!</v>
      </c>
      <c r="F15" s="12" t="e">
        <f t="shared" si="3"/>
        <v>#REF!</v>
      </c>
    </row>
    <row r="16" spans="1:10" x14ac:dyDescent="0.2">
      <c r="A16" s="117"/>
      <c r="B16" s="10">
        <v>9</v>
      </c>
      <c r="C16" s="11" t="e">
        <f t="shared" si="2"/>
        <v>#REF!</v>
      </c>
      <c r="D16" s="11" t="e">
        <f t="shared" si="0"/>
        <v>#REF!</v>
      </c>
      <c r="E16" s="11" t="e">
        <f t="shared" si="1"/>
        <v>#REF!</v>
      </c>
      <c r="F16" s="12" t="e">
        <f t="shared" si="3"/>
        <v>#REF!</v>
      </c>
    </row>
    <row r="17" spans="1:7" x14ac:dyDescent="0.2">
      <c r="A17" s="117"/>
      <c r="B17" s="10">
        <v>10</v>
      </c>
      <c r="C17" s="11" t="e">
        <f t="shared" si="2"/>
        <v>#REF!</v>
      </c>
      <c r="D17" s="11" t="e">
        <f t="shared" si="0"/>
        <v>#REF!</v>
      </c>
      <c r="E17" s="11" t="e">
        <f t="shared" si="1"/>
        <v>#REF!</v>
      </c>
      <c r="F17" s="12" t="e">
        <f t="shared" si="3"/>
        <v>#REF!</v>
      </c>
    </row>
    <row r="18" spans="1:7" x14ac:dyDescent="0.2">
      <c r="A18" s="117"/>
      <c r="B18" s="10">
        <v>11</v>
      </c>
      <c r="C18" s="11" t="e">
        <f t="shared" si="2"/>
        <v>#REF!</v>
      </c>
      <c r="D18" s="11" t="e">
        <f t="shared" si="0"/>
        <v>#REF!</v>
      </c>
      <c r="E18" s="11" t="e">
        <f t="shared" si="1"/>
        <v>#REF!</v>
      </c>
      <c r="F18" s="12" t="e">
        <f t="shared" si="3"/>
        <v>#REF!</v>
      </c>
    </row>
    <row r="19" spans="1:7" x14ac:dyDescent="0.2">
      <c r="A19" s="118"/>
      <c r="B19" s="13">
        <v>12</v>
      </c>
      <c r="C19" s="14" t="e">
        <f t="shared" si="2"/>
        <v>#REF!</v>
      </c>
      <c r="D19" s="14" t="e">
        <f t="shared" si="0"/>
        <v>#REF!</v>
      </c>
      <c r="E19" s="14" t="e">
        <f t="shared" si="1"/>
        <v>#REF!</v>
      </c>
      <c r="F19" s="15" t="e">
        <f t="shared" si="3"/>
        <v>#REF!</v>
      </c>
      <c r="G19" s="20" t="e">
        <f>SUM(E8:E19)</f>
        <v>#REF!</v>
      </c>
    </row>
    <row r="20" spans="1:7" ht="12.75" customHeight="1" x14ac:dyDescent="0.2">
      <c r="A20" s="116" t="s">
        <v>77</v>
      </c>
      <c r="B20" s="7">
        <v>13</v>
      </c>
      <c r="C20" s="8" t="e">
        <f t="shared" si="2"/>
        <v>#REF!</v>
      </c>
      <c r="D20" s="8" t="e">
        <f t="shared" si="0"/>
        <v>#REF!</v>
      </c>
      <c r="E20" s="8" t="e">
        <f t="shared" si="1"/>
        <v>#REF!</v>
      </c>
      <c r="F20" s="9" t="e">
        <f t="shared" si="3"/>
        <v>#REF!</v>
      </c>
    </row>
    <row r="21" spans="1:7" x14ac:dyDescent="0.2">
      <c r="A21" s="117"/>
      <c r="B21" s="10">
        <v>14</v>
      </c>
      <c r="C21" s="11" t="e">
        <f t="shared" si="2"/>
        <v>#REF!</v>
      </c>
      <c r="D21" s="11" t="e">
        <f t="shared" si="0"/>
        <v>#REF!</v>
      </c>
      <c r="E21" s="11" t="e">
        <f t="shared" si="1"/>
        <v>#REF!</v>
      </c>
      <c r="F21" s="12" t="e">
        <f t="shared" si="3"/>
        <v>#REF!</v>
      </c>
    </row>
    <row r="22" spans="1:7" x14ac:dyDescent="0.2">
      <c r="A22" s="117"/>
      <c r="B22" s="10">
        <v>15</v>
      </c>
      <c r="C22" s="11" t="e">
        <f t="shared" si="2"/>
        <v>#REF!</v>
      </c>
      <c r="D22" s="11" t="e">
        <f t="shared" si="0"/>
        <v>#REF!</v>
      </c>
      <c r="E22" s="11" t="e">
        <f t="shared" si="1"/>
        <v>#REF!</v>
      </c>
      <c r="F22" s="12" t="e">
        <f t="shared" si="3"/>
        <v>#REF!</v>
      </c>
    </row>
    <row r="23" spans="1:7" x14ac:dyDescent="0.2">
      <c r="A23" s="117"/>
      <c r="B23" s="10">
        <v>16</v>
      </c>
      <c r="C23" s="11" t="e">
        <f t="shared" si="2"/>
        <v>#REF!</v>
      </c>
      <c r="D23" s="11" t="e">
        <f t="shared" si="0"/>
        <v>#REF!</v>
      </c>
      <c r="E23" s="11" t="e">
        <f t="shared" si="1"/>
        <v>#REF!</v>
      </c>
      <c r="F23" s="12" t="e">
        <f t="shared" si="3"/>
        <v>#REF!</v>
      </c>
    </row>
    <row r="24" spans="1:7" x14ac:dyDescent="0.2">
      <c r="A24" s="117"/>
      <c r="B24" s="10">
        <v>17</v>
      </c>
      <c r="C24" s="11" t="e">
        <f t="shared" si="2"/>
        <v>#REF!</v>
      </c>
      <c r="D24" s="11" t="e">
        <f t="shared" si="0"/>
        <v>#REF!</v>
      </c>
      <c r="E24" s="11" t="e">
        <f t="shared" si="1"/>
        <v>#REF!</v>
      </c>
      <c r="F24" s="12" t="e">
        <f t="shared" si="3"/>
        <v>#REF!</v>
      </c>
    </row>
    <row r="25" spans="1:7" x14ac:dyDescent="0.2">
      <c r="A25" s="117"/>
      <c r="B25" s="10">
        <v>18</v>
      </c>
      <c r="C25" s="11" t="e">
        <f t="shared" si="2"/>
        <v>#REF!</v>
      </c>
      <c r="D25" s="11" t="e">
        <f t="shared" si="0"/>
        <v>#REF!</v>
      </c>
      <c r="E25" s="11" t="e">
        <f t="shared" si="1"/>
        <v>#REF!</v>
      </c>
      <c r="F25" s="12" t="e">
        <f t="shared" si="3"/>
        <v>#REF!</v>
      </c>
    </row>
    <row r="26" spans="1:7" x14ac:dyDescent="0.2">
      <c r="A26" s="117"/>
      <c r="B26" s="10">
        <v>19</v>
      </c>
      <c r="C26" s="11" t="e">
        <f t="shared" si="2"/>
        <v>#REF!</v>
      </c>
      <c r="D26" s="11" t="e">
        <f t="shared" si="0"/>
        <v>#REF!</v>
      </c>
      <c r="E26" s="11" t="e">
        <f t="shared" si="1"/>
        <v>#REF!</v>
      </c>
      <c r="F26" s="12" t="e">
        <f t="shared" si="3"/>
        <v>#REF!</v>
      </c>
    </row>
    <row r="27" spans="1:7" x14ac:dyDescent="0.2">
      <c r="A27" s="117"/>
      <c r="B27" s="10">
        <v>20</v>
      </c>
      <c r="C27" s="11" t="e">
        <f t="shared" si="2"/>
        <v>#REF!</v>
      </c>
      <c r="D27" s="11" t="e">
        <f t="shared" si="0"/>
        <v>#REF!</v>
      </c>
      <c r="E27" s="11" t="e">
        <f t="shared" si="1"/>
        <v>#REF!</v>
      </c>
      <c r="F27" s="12" t="e">
        <f t="shared" si="3"/>
        <v>#REF!</v>
      </c>
    </row>
    <row r="28" spans="1:7" x14ac:dyDescent="0.2">
      <c r="A28" s="117"/>
      <c r="B28" s="10">
        <v>21</v>
      </c>
      <c r="C28" s="11" t="e">
        <f t="shared" si="2"/>
        <v>#REF!</v>
      </c>
      <c r="D28" s="11" t="e">
        <f t="shared" si="0"/>
        <v>#REF!</v>
      </c>
      <c r="E28" s="11" t="e">
        <f t="shared" si="1"/>
        <v>#REF!</v>
      </c>
      <c r="F28" s="12" t="e">
        <f t="shared" si="3"/>
        <v>#REF!</v>
      </c>
    </row>
    <row r="29" spans="1:7" x14ac:dyDescent="0.2">
      <c r="A29" s="117"/>
      <c r="B29" s="10">
        <v>22</v>
      </c>
      <c r="C29" s="11" t="e">
        <f t="shared" si="2"/>
        <v>#REF!</v>
      </c>
      <c r="D29" s="11" t="e">
        <f t="shared" si="0"/>
        <v>#REF!</v>
      </c>
      <c r="E29" s="11" t="e">
        <f t="shared" si="1"/>
        <v>#REF!</v>
      </c>
      <c r="F29" s="12" t="e">
        <f t="shared" si="3"/>
        <v>#REF!</v>
      </c>
    </row>
    <row r="30" spans="1:7" x14ac:dyDescent="0.2">
      <c r="A30" s="117"/>
      <c r="B30" s="10">
        <v>23</v>
      </c>
      <c r="C30" s="11" t="e">
        <f t="shared" si="2"/>
        <v>#REF!</v>
      </c>
      <c r="D30" s="11" t="e">
        <f t="shared" si="0"/>
        <v>#REF!</v>
      </c>
      <c r="E30" s="11" t="e">
        <f t="shared" si="1"/>
        <v>#REF!</v>
      </c>
      <c r="F30" s="12" t="e">
        <f t="shared" si="3"/>
        <v>#REF!</v>
      </c>
    </row>
    <row r="31" spans="1:7" x14ac:dyDescent="0.2">
      <c r="A31" s="118"/>
      <c r="B31" s="13">
        <v>24</v>
      </c>
      <c r="C31" s="14" t="e">
        <f t="shared" si="2"/>
        <v>#REF!</v>
      </c>
      <c r="D31" s="14" t="e">
        <f t="shared" si="0"/>
        <v>#REF!</v>
      </c>
      <c r="E31" s="14" t="e">
        <f t="shared" si="1"/>
        <v>#REF!</v>
      </c>
      <c r="F31" s="15" t="e">
        <f t="shared" si="3"/>
        <v>#REF!</v>
      </c>
    </row>
    <row r="32" spans="1:7" ht="12.75" customHeight="1" x14ac:dyDescent="0.2">
      <c r="A32" s="116" t="s">
        <v>78</v>
      </c>
      <c r="B32" s="7">
        <v>25</v>
      </c>
      <c r="C32" s="8" t="e">
        <f t="shared" si="2"/>
        <v>#REF!</v>
      </c>
      <c r="D32" s="8" t="e">
        <f t="shared" si="0"/>
        <v>#REF!</v>
      </c>
      <c r="E32" s="8" t="e">
        <f t="shared" si="1"/>
        <v>#REF!</v>
      </c>
      <c r="F32" s="9" t="e">
        <f t="shared" si="3"/>
        <v>#REF!</v>
      </c>
    </row>
    <row r="33" spans="1:6" x14ac:dyDescent="0.2">
      <c r="A33" s="117"/>
      <c r="B33" s="10">
        <v>26</v>
      </c>
      <c r="C33" s="11" t="e">
        <f t="shared" si="2"/>
        <v>#REF!</v>
      </c>
      <c r="D33" s="11" t="e">
        <f t="shared" si="0"/>
        <v>#REF!</v>
      </c>
      <c r="E33" s="11" t="e">
        <f t="shared" si="1"/>
        <v>#REF!</v>
      </c>
      <c r="F33" s="12" t="e">
        <f t="shared" si="3"/>
        <v>#REF!</v>
      </c>
    </row>
    <row r="34" spans="1:6" x14ac:dyDescent="0.2">
      <c r="A34" s="117"/>
      <c r="B34" s="10">
        <v>27</v>
      </c>
      <c r="C34" s="11" t="e">
        <f t="shared" si="2"/>
        <v>#REF!</v>
      </c>
      <c r="D34" s="11" t="e">
        <f t="shared" si="0"/>
        <v>#REF!</v>
      </c>
      <c r="E34" s="11" t="e">
        <f t="shared" si="1"/>
        <v>#REF!</v>
      </c>
      <c r="F34" s="12" t="e">
        <f t="shared" si="3"/>
        <v>#REF!</v>
      </c>
    </row>
    <row r="35" spans="1:6" x14ac:dyDescent="0.2">
      <c r="A35" s="117"/>
      <c r="B35" s="10">
        <v>28</v>
      </c>
      <c r="C35" s="11" t="e">
        <f t="shared" si="2"/>
        <v>#REF!</v>
      </c>
      <c r="D35" s="11" t="e">
        <f t="shared" si="0"/>
        <v>#REF!</v>
      </c>
      <c r="E35" s="11" t="e">
        <f t="shared" si="1"/>
        <v>#REF!</v>
      </c>
      <c r="F35" s="12" t="e">
        <f t="shared" si="3"/>
        <v>#REF!</v>
      </c>
    </row>
    <row r="36" spans="1:6" x14ac:dyDescent="0.2">
      <c r="A36" s="117"/>
      <c r="B36" s="10">
        <v>29</v>
      </c>
      <c r="C36" s="11" t="e">
        <f t="shared" si="2"/>
        <v>#REF!</v>
      </c>
      <c r="D36" s="11" t="e">
        <f t="shared" si="0"/>
        <v>#REF!</v>
      </c>
      <c r="E36" s="11" t="e">
        <f t="shared" si="1"/>
        <v>#REF!</v>
      </c>
      <c r="F36" s="12" t="e">
        <f t="shared" si="3"/>
        <v>#REF!</v>
      </c>
    </row>
    <row r="37" spans="1:6" x14ac:dyDescent="0.2">
      <c r="A37" s="117"/>
      <c r="B37" s="10">
        <v>30</v>
      </c>
      <c r="C37" s="11" t="e">
        <f t="shared" si="2"/>
        <v>#REF!</v>
      </c>
      <c r="D37" s="11" t="e">
        <f t="shared" si="0"/>
        <v>#REF!</v>
      </c>
      <c r="E37" s="11" t="e">
        <f t="shared" si="1"/>
        <v>#REF!</v>
      </c>
      <c r="F37" s="12" t="e">
        <f t="shared" si="3"/>
        <v>#REF!</v>
      </c>
    </row>
    <row r="38" spans="1:6" x14ac:dyDescent="0.2">
      <c r="A38" s="117"/>
      <c r="B38" s="10">
        <v>31</v>
      </c>
      <c r="C38" s="11" t="e">
        <f t="shared" si="2"/>
        <v>#REF!</v>
      </c>
      <c r="D38" s="11" t="e">
        <f t="shared" si="0"/>
        <v>#REF!</v>
      </c>
      <c r="E38" s="11" t="e">
        <f t="shared" si="1"/>
        <v>#REF!</v>
      </c>
      <c r="F38" s="12" t="e">
        <f t="shared" si="3"/>
        <v>#REF!</v>
      </c>
    </row>
    <row r="39" spans="1:6" x14ac:dyDescent="0.2">
      <c r="A39" s="117"/>
      <c r="B39" s="10">
        <v>32</v>
      </c>
      <c r="C39" s="11" t="e">
        <f t="shared" si="2"/>
        <v>#REF!</v>
      </c>
      <c r="D39" s="11" t="e">
        <f t="shared" si="0"/>
        <v>#REF!</v>
      </c>
      <c r="E39" s="11" t="e">
        <f t="shared" si="1"/>
        <v>#REF!</v>
      </c>
      <c r="F39" s="12" t="e">
        <f t="shared" si="3"/>
        <v>#REF!</v>
      </c>
    </row>
    <row r="40" spans="1:6" x14ac:dyDescent="0.2">
      <c r="A40" s="117"/>
      <c r="B40" s="10">
        <v>33</v>
      </c>
      <c r="C40" s="11" t="e">
        <f t="shared" si="2"/>
        <v>#REF!</v>
      </c>
      <c r="D40" s="11" t="e">
        <f t="shared" si="0"/>
        <v>#REF!</v>
      </c>
      <c r="E40" s="11" t="e">
        <f t="shared" si="1"/>
        <v>#REF!</v>
      </c>
      <c r="F40" s="12" t="e">
        <f t="shared" si="3"/>
        <v>#REF!</v>
      </c>
    </row>
    <row r="41" spans="1:6" x14ac:dyDescent="0.2">
      <c r="A41" s="117"/>
      <c r="B41" s="10">
        <v>34</v>
      </c>
      <c r="C41" s="11" t="e">
        <f t="shared" si="2"/>
        <v>#REF!</v>
      </c>
      <c r="D41" s="11" t="e">
        <f t="shared" si="0"/>
        <v>#REF!</v>
      </c>
      <c r="E41" s="11" t="e">
        <f t="shared" si="1"/>
        <v>#REF!</v>
      </c>
      <c r="F41" s="12" t="e">
        <f t="shared" si="3"/>
        <v>#REF!</v>
      </c>
    </row>
    <row r="42" spans="1:6" x14ac:dyDescent="0.2">
      <c r="A42" s="117"/>
      <c r="B42" s="10">
        <v>35</v>
      </c>
      <c r="C42" s="11" t="e">
        <f t="shared" si="2"/>
        <v>#REF!</v>
      </c>
      <c r="D42" s="11" t="e">
        <f t="shared" si="0"/>
        <v>#REF!</v>
      </c>
      <c r="E42" s="11" t="e">
        <f t="shared" si="1"/>
        <v>#REF!</v>
      </c>
      <c r="F42" s="12" t="e">
        <f t="shared" si="3"/>
        <v>#REF!</v>
      </c>
    </row>
    <row r="43" spans="1:6" x14ac:dyDescent="0.2">
      <c r="A43" s="118"/>
      <c r="B43" s="13">
        <v>36</v>
      </c>
      <c r="C43" s="14" t="e">
        <f t="shared" si="2"/>
        <v>#REF!</v>
      </c>
      <c r="D43" s="14" t="e">
        <f t="shared" si="0"/>
        <v>#REF!</v>
      </c>
      <c r="E43" s="14" t="e">
        <f t="shared" si="1"/>
        <v>#REF!</v>
      </c>
      <c r="F43" s="15" t="e">
        <f t="shared" si="3"/>
        <v>#REF!</v>
      </c>
    </row>
    <row r="44" spans="1:6" ht="12.75" customHeight="1" x14ac:dyDescent="0.2">
      <c r="A44" s="116" t="s">
        <v>79</v>
      </c>
      <c r="B44" s="7">
        <v>37</v>
      </c>
      <c r="C44" s="8" t="e">
        <f t="shared" si="2"/>
        <v>#REF!</v>
      </c>
      <c r="D44" s="8" t="e">
        <f t="shared" si="0"/>
        <v>#REF!</v>
      </c>
      <c r="E44" s="8" t="e">
        <f t="shared" si="1"/>
        <v>#REF!</v>
      </c>
      <c r="F44" s="9" t="e">
        <f t="shared" si="3"/>
        <v>#REF!</v>
      </c>
    </row>
    <row r="45" spans="1:6" x14ac:dyDescent="0.2">
      <c r="A45" s="117"/>
      <c r="B45" s="10">
        <v>38</v>
      </c>
      <c r="C45" s="11" t="e">
        <f t="shared" si="2"/>
        <v>#REF!</v>
      </c>
      <c r="D45" s="11" t="e">
        <f t="shared" si="0"/>
        <v>#REF!</v>
      </c>
      <c r="E45" s="11" t="e">
        <f t="shared" si="1"/>
        <v>#REF!</v>
      </c>
      <c r="F45" s="12" t="e">
        <f t="shared" si="3"/>
        <v>#REF!</v>
      </c>
    </row>
    <row r="46" spans="1:6" x14ac:dyDescent="0.2">
      <c r="A46" s="117"/>
      <c r="B46" s="10">
        <v>39</v>
      </c>
      <c r="C46" s="11" t="e">
        <f t="shared" si="2"/>
        <v>#REF!</v>
      </c>
      <c r="D46" s="11" t="e">
        <f t="shared" si="0"/>
        <v>#REF!</v>
      </c>
      <c r="E46" s="11" t="e">
        <f t="shared" si="1"/>
        <v>#REF!</v>
      </c>
      <c r="F46" s="12" t="e">
        <f t="shared" si="3"/>
        <v>#REF!</v>
      </c>
    </row>
    <row r="47" spans="1:6" x14ac:dyDescent="0.2">
      <c r="A47" s="117"/>
      <c r="B47" s="10">
        <v>40</v>
      </c>
      <c r="C47" s="11" t="e">
        <f t="shared" si="2"/>
        <v>#REF!</v>
      </c>
      <c r="D47" s="11" t="e">
        <f t="shared" si="0"/>
        <v>#REF!</v>
      </c>
      <c r="E47" s="11" t="e">
        <f t="shared" si="1"/>
        <v>#REF!</v>
      </c>
      <c r="F47" s="12" t="e">
        <f t="shared" si="3"/>
        <v>#REF!</v>
      </c>
    </row>
    <row r="48" spans="1:6" x14ac:dyDescent="0.2">
      <c r="A48" s="117"/>
      <c r="B48" s="10">
        <v>41</v>
      </c>
      <c r="C48" s="11" t="e">
        <f t="shared" si="2"/>
        <v>#REF!</v>
      </c>
      <c r="D48" s="11" t="e">
        <f t="shared" si="0"/>
        <v>#REF!</v>
      </c>
      <c r="E48" s="11" t="e">
        <f t="shared" si="1"/>
        <v>#REF!</v>
      </c>
      <c r="F48" s="12" t="e">
        <f t="shared" si="3"/>
        <v>#REF!</v>
      </c>
    </row>
    <row r="49" spans="1:6" x14ac:dyDescent="0.2">
      <c r="A49" s="117"/>
      <c r="B49" s="10">
        <v>42</v>
      </c>
      <c r="C49" s="11" t="e">
        <f t="shared" si="2"/>
        <v>#REF!</v>
      </c>
      <c r="D49" s="11" t="e">
        <f t="shared" si="0"/>
        <v>#REF!</v>
      </c>
      <c r="E49" s="11" t="e">
        <f t="shared" si="1"/>
        <v>#REF!</v>
      </c>
      <c r="F49" s="12" t="e">
        <f t="shared" si="3"/>
        <v>#REF!</v>
      </c>
    </row>
    <row r="50" spans="1:6" x14ac:dyDescent="0.2">
      <c r="A50" s="117"/>
      <c r="B50" s="10">
        <v>43</v>
      </c>
      <c r="C50" s="11" t="e">
        <f t="shared" si="2"/>
        <v>#REF!</v>
      </c>
      <c r="D50" s="11" t="e">
        <f t="shared" si="0"/>
        <v>#REF!</v>
      </c>
      <c r="E50" s="11" t="e">
        <f t="shared" si="1"/>
        <v>#REF!</v>
      </c>
      <c r="F50" s="12" t="e">
        <f t="shared" si="3"/>
        <v>#REF!</v>
      </c>
    </row>
    <row r="51" spans="1:6" x14ac:dyDescent="0.2">
      <c r="A51" s="117"/>
      <c r="B51" s="10">
        <v>44</v>
      </c>
      <c r="C51" s="11" t="e">
        <f t="shared" si="2"/>
        <v>#REF!</v>
      </c>
      <c r="D51" s="11" t="e">
        <f t="shared" si="0"/>
        <v>#REF!</v>
      </c>
      <c r="E51" s="11" t="e">
        <f t="shared" si="1"/>
        <v>#REF!</v>
      </c>
      <c r="F51" s="12" t="e">
        <f t="shared" si="3"/>
        <v>#REF!</v>
      </c>
    </row>
    <row r="52" spans="1:6" x14ac:dyDescent="0.2">
      <c r="A52" s="117"/>
      <c r="B52" s="10">
        <v>45</v>
      </c>
      <c r="C52" s="11" t="e">
        <f t="shared" si="2"/>
        <v>#REF!</v>
      </c>
      <c r="D52" s="11" t="e">
        <f t="shared" si="0"/>
        <v>#REF!</v>
      </c>
      <c r="E52" s="11" t="e">
        <f t="shared" si="1"/>
        <v>#REF!</v>
      </c>
      <c r="F52" s="12" t="e">
        <f t="shared" si="3"/>
        <v>#REF!</v>
      </c>
    </row>
    <row r="53" spans="1:6" x14ac:dyDescent="0.2">
      <c r="A53" s="117"/>
      <c r="B53" s="10">
        <v>46</v>
      </c>
      <c r="C53" s="11" t="e">
        <f t="shared" si="2"/>
        <v>#REF!</v>
      </c>
      <c r="D53" s="11" t="e">
        <f t="shared" si="0"/>
        <v>#REF!</v>
      </c>
      <c r="E53" s="11" t="e">
        <f t="shared" si="1"/>
        <v>#REF!</v>
      </c>
      <c r="F53" s="12" t="e">
        <f t="shared" si="3"/>
        <v>#REF!</v>
      </c>
    </row>
    <row r="54" spans="1:6" x14ac:dyDescent="0.2">
      <c r="A54" s="117"/>
      <c r="B54" s="10">
        <v>47</v>
      </c>
      <c r="C54" s="11" t="e">
        <f t="shared" si="2"/>
        <v>#REF!</v>
      </c>
      <c r="D54" s="11" t="e">
        <f t="shared" si="0"/>
        <v>#REF!</v>
      </c>
      <c r="E54" s="11" t="e">
        <f t="shared" si="1"/>
        <v>#REF!</v>
      </c>
      <c r="F54" s="12" t="e">
        <f t="shared" si="3"/>
        <v>#REF!</v>
      </c>
    </row>
    <row r="55" spans="1:6" x14ac:dyDescent="0.2">
      <c r="A55" s="118"/>
      <c r="B55" s="13">
        <v>48</v>
      </c>
      <c r="C55" s="14" t="e">
        <f t="shared" si="2"/>
        <v>#REF!</v>
      </c>
      <c r="D55" s="14" t="e">
        <f t="shared" si="0"/>
        <v>#REF!</v>
      </c>
      <c r="E55" s="14" t="e">
        <f t="shared" si="1"/>
        <v>#REF!</v>
      </c>
      <c r="F55" s="15" t="e">
        <f t="shared" si="3"/>
        <v>#REF!</v>
      </c>
    </row>
    <row r="56" spans="1:6" ht="12.75" customHeight="1" x14ac:dyDescent="0.2">
      <c r="A56" s="116" t="s">
        <v>80</v>
      </c>
      <c r="B56" s="7">
        <v>49</v>
      </c>
      <c r="C56" s="8" t="e">
        <f t="shared" si="2"/>
        <v>#REF!</v>
      </c>
      <c r="D56" s="8" t="e">
        <f t="shared" si="0"/>
        <v>#REF!</v>
      </c>
      <c r="E56" s="8" t="e">
        <f t="shared" si="1"/>
        <v>#REF!</v>
      </c>
      <c r="F56" s="9" t="e">
        <f t="shared" si="3"/>
        <v>#REF!</v>
      </c>
    </row>
    <row r="57" spans="1:6" x14ac:dyDescent="0.2">
      <c r="A57" s="117"/>
      <c r="B57" s="10">
        <v>50</v>
      </c>
      <c r="C57" s="11" t="e">
        <f t="shared" si="2"/>
        <v>#REF!</v>
      </c>
      <c r="D57" s="11" t="e">
        <f t="shared" si="0"/>
        <v>#REF!</v>
      </c>
      <c r="E57" s="11" t="e">
        <f t="shared" si="1"/>
        <v>#REF!</v>
      </c>
      <c r="F57" s="12" t="e">
        <f t="shared" si="3"/>
        <v>#REF!</v>
      </c>
    </row>
    <row r="58" spans="1:6" x14ac:dyDescent="0.2">
      <c r="A58" s="117"/>
      <c r="B58" s="10">
        <v>51</v>
      </c>
      <c r="C58" s="11" t="e">
        <f t="shared" si="2"/>
        <v>#REF!</v>
      </c>
      <c r="D58" s="11" t="e">
        <f t="shared" si="0"/>
        <v>#REF!</v>
      </c>
      <c r="E58" s="11" t="e">
        <f t="shared" si="1"/>
        <v>#REF!</v>
      </c>
      <c r="F58" s="12" t="e">
        <f t="shared" si="3"/>
        <v>#REF!</v>
      </c>
    </row>
    <row r="59" spans="1:6" x14ac:dyDescent="0.2">
      <c r="A59" s="117"/>
      <c r="B59" s="10">
        <v>52</v>
      </c>
      <c r="C59" s="11" t="e">
        <f t="shared" si="2"/>
        <v>#REF!</v>
      </c>
      <c r="D59" s="11" t="e">
        <f t="shared" si="0"/>
        <v>#REF!</v>
      </c>
      <c r="E59" s="11" t="e">
        <f t="shared" si="1"/>
        <v>#REF!</v>
      </c>
      <c r="F59" s="12" t="e">
        <f t="shared" si="3"/>
        <v>#REF!</v>
      </c>
    </row>
    <row r="60" spans="1:6" x14ac:dyDescent="0.2">
      <c r="A60" s="117"/>
      <c r="B60" s="10">
        <v>53</v>
      </c>
      <c r="C60" s="11" t="e">
        <f t="shared" si="2"/>
        <v>#REF!</v>
      </c>
      <c r="D60" s="11" t="e">
        <f t="shared" si="0"/>
        <v>#REF!</v>
      </c>
      <c r="E60" s="11" t="e">
        <f t="shared" si="1"/>
        <v>#REF!</v>
      </c>
      <c r="F60" s="12" t="e">
        <f t="shared" si="3"/>
        <v>#REF!</v>
      </c>
    </row>
    <row r="61" spans="1:6" x14ac:dyDescent="0.2">
      <c r="A61" s="117"/>
      <c r="B61" s="10">
        <v>54</v>
      </c>
      <c r="C61" s="11" t="e">
        <f t="shared" si="2"/>
        <v>#REF!</v>
      </c>
      <c r="D61" s="11" t="e">
        <f t="shared" si="0"/>
        <v>#REF!</v>
      </c>
      <c r="E61" s="11" t="e">
        <f t="shared" si="1"/>
        <v>#REF!</v>
      </c>
      <c r="F61" s="12" t="e">
        <f t="shared" si="3"/>
        <v>#REF!</v>
      </c>
    </row>
    <row r="62" spans="1:6" x14ac:dyDescent="0.2">
      <c r="A62" s="117"/>
      <c r="B62" s="10">
        <v>55</v>
      </c>
      <c r="C62" s="11" t="e">
        <f t="shared" si="2"/>
        <v>#REF!</v>
      </c>
      <c r="D62" s="11" t="e">
        <f t="shared" si="0"/>
        <v>#REF!</v>
      </c>
      <c r="E62" s="11" t="e">
        <f t="shared" si="1"/>
        <v>#REF!</v>
      </c>
      <c r="F62" s="12" t="e">
        <f t="shared" si="3"/>
        <v>#REF!</v>
      </c>
    </row>
    <row r="63" spans="1:6" x14ac:dyDescent="0.2">
      <c r="A63" s="117"/>
      <c r="B63" s="10">
        <v>56</v>
      </c>
      <c r="C63" s="11" t="e">
        <f t="shared" si="2"/>
        <v>#REF!</v>
      </c>
      <c r="D63" s="11" t="e">
        <f t="shared" si="0"/>
        <v>#REF!</v>
      </c>
      <c r="E63" s="11" t="e">
        <f t="shared" si="1"/>
        <v>#REF!</v>
      </c>
      <c r="F63" s="12" t="e">
        <f t="shared" si="3"/>
        <v>#REF!</v>
      </c>
    </row>
    <row r="64" spans="1:6" x14ac:dyDescent="0.2">
      <c r="A64" s="117"/>
      <c r="B64" s="10">
        <v>57</v>
      </c>
      <c r="C64" s="11" t="e">
        <f t="shared" si="2"/>
        <v>#REF!</v>
      </c>
      <c r="D64" s="11" t="e">
        <f t="shared" si="0"/>
        <v>#REF!</v>
      </c>
      <c r="E64" s="11" t="e">
        <f t="shared" si="1"/>
        <v>#REF!</v>
      </c>
      <c r="F64" s="12" t="e">
        <f t="shared" si="3"/>
        <v>#REF!</v>
      </c>
    </row>
    <row r="65" spans="1:7" x14ac:dyDescent="0.2">
      <c r="A65" s="117"/>
      <c r="B65" s="10">
        <v>58</v>
      </c>
      <c r="C65" s="11" t="e">
        <f t="shared" si="2"/>
        <v>#REF!</v>
      </c>
      <c r="D65" s="11" t="e">
        <f t="shared" si="0"/>
        <v>#REF!</v>
      </c>
      <c r="E65" s="11" t="e">
        <f t="shared" si="1"/>
        <v>#REF!</v>
      </c>
      <c r="F65" s="12" t="e">
        <f t="shared" si="3"/>
        <v>#REF!</v>
      </c>
    </row>
    <row r="66" spans="1:7" x14ac:dyDescent="0.2">
      <c r="A66" s="117"/>
      <c r="B66" s="10">
        <v>59</v>
      </c>
      <c r="C66" s="11" t="e">
        <f t="shared" si="2"/>
        <v>#REF!</v>
      </c>
      <c r="D66" s="11" t="e">
        <f t="shared" si="0"/>
        <v>#REF!</v>
      </c>
      <c r="E66" s="11" t="e">
        <f t="shared" si="1"/>
        <v>#REF!</v>
      </c>
      <c r="F66" s="12" t="e">
        <f t="shared" si="3"/>
        <v>#REF!</v>
      </c>
    </row>
    <row r="67" spans="1:7" x14ac:dyDescent="0.2">
      <c r="A67" s="118"/>
      <c r="B67" s="13">
        <v>60</v>
      </c>
      <c r="C67" s="14" t="e">
        <f t="shared" si="2"/>
        <v>#REF!</v>
      </c>
      <c r="D67" s="14" t="e">
        <f t="shared" si="0"/>
        <v>#REF!</v>
      </c>
      <c r="E67" s="14" t="e">
        <f t="shared" si="1"/>
        <v>#REF!</v>
      </c>
      <c r="F67" s="15" t="e">
        <f t="shared" si="3"/>
        <v>#REF!</v>
      </c>
      <c r="G67" s="20" t="e">
        <f>SUM(E8:E67)</f>
        <v>#REF!</v>
      </c>
    </row>
    <row r="68" spans="1:7" ht="12.75" customHeight="1" x14ac:dyDescent="0.2">
      <c r="A68" s="116" t="s">
        <v>81</v>
      </c>
      <c r="B68" s="7">
        <v>61</v>
      </c>
      <c r="C68" s="8" t="e">
        <f t="shared" si="2"/>
        <v>#REF!</v>
      </c>
      <c r="D68" s="8" t="e">
        <f t="shared" si="0"/>
        <v>#REF!</v>
      </c>
      <c r="E68" s="8" t="e">
        <f t="shared" si="1"/>
        <v>#REF!</v>
      </c>
      <c r="F68" s="9" t="e">
        <f t="shared" si="3"/>
        <v>#REF!</v>
      </c>
    </row>
    <row r="69" spans="1:7" x14ac:dyDescent="0.2">
      <c r="A69" s="117"/>
      <c r="B69" s="10">
        <v>62</v>
      </c>
      <c r="C69" s="11" t="e">
        <f t="shared" si="2"/>
        <v>#REF!</v>
      </c>
      <c r="D69" s="11" t="e">
        <f t="shared" si="0"/>
        <v>#REF!</v>
      </c>
      <c r="E69" s="11" t="e">
        <f t="shared" si="1"/>
        <v>#REF!</v>
      </c>
      <c r="F69" s="12" t="e">
        <f t="shared" si="3"/>
        <v>#REF!</v>
      </c>
    </row>
    <row r="70" spans="1:7" x14ac:dyDescent="0.2">
      <c r="A70" s="117"/>
      <c r="B70" s="10">
        <v>63</v>
      </c>
      <c r="C70" s="11" t="e">
        <f t="shared" si="2"/>
        <v>#REF!</v>
      </c>
      <c r="D70" s="11" t="e">
        <f t="shared" si="0"/>
        <v>#REF!</v>
      </c>
      <c r="E70" s="11" t="e">
        <f t="shared" si="1"/>
        <v>#REF!</v>
      </c>
      <c r="F70" s="12" t="e">
        <f t="shared" si="3"/>
        <v>#REF!</v>
      </c>
    </row>
    <row r="71" spans="1:7" x14ac:dyDescent="0.2">
      <c r="A71" s="117"/>
      <c r="B71" s="10">
        <v>64</v>
      </c>
      <c r="C71" s="11" t="e">
        <f t="shared" si="2"/>
        <v>#REF!</v>
      </c>
      <c r="D71" s="11" t="e">
        <f t="shared" si="0"/>
        <v>#REF!</v>
      </c>
      <c r="E71" s="11" t="e">
        <f t="shared" si="1"/>
        <v>#REF!</v>
      </c>
      <c r="F71" s="12" t="e">
        <f t="shared" si="3"/>
        <v>#REF!</v>
      </c>
    </row>
    <row r="72" spans="1:7" x14ac:dyDescent="0.2">
      <c r="A72" s="117"/>
      <c r="B72" s="10">
        <v>65</v>
      </c>
      <c r="C72" s="11" t="e">
        <f t="shared" si="2"/>
        <v>#REF!</v>
      </c>
      <c r="D72" s="11" t="e">
        <f t="shared" ref="D72:D135" si="4">PPMT($C$2/12,1,($C$3*12)+1-B72,C72,0)*-1</f>
        <v>#REF!</v>
      </c>
      <c r="E72" s="11" t="e">
        <f t="shared" ref="E72:E135" si="5">IPMT($C$2/12,1,($C$3*12)+1-B72,C72,0)*-1</f>
        <v>#REF!</v>
      </c>
      <c r="F72" s="12" t="e">
        <f t="shared" si="3"/>
        <v>#REF!</v>
      </c>
    </row>
    <row r="73" spans="1:7" x14ac:dyDescent="0.2">
      <c r="A73" s="117"/>
      <c r="B73" s="10">
        <v>66</v>
      </c>
      <c r="C73" s="11" t="e">
        <f t="shared" ref="C73:C136" si="6">C72-D72</f>
        <v>#REF!</v>
      </c>
      <c r="D73" s="11" t="e">
        <f t="shared" si="4"/>
        <v>#REF!</v>
      </c>
      <c r="E73" s="11" t="e">
        <f t="shared" si="5"/>
        <v>#REF!</v>
      </c>
      <c r="F73" s="12" t="e">
        <f t="shared" ref="F73:F136" si="7">SUM(D73:E73)</f>
        <v>#REF!</v>
      </c>
    </row>
    <row r="74" spans="1:7" x14ac:dyDescent="0.2">
      <c r="A74" s="117"/>
      <c r="B74" s="10">
        <v>67</v>
      </c>
      <c r="C74" s="11" t="e">
        <f t="shared" si="6"/>
        <v>#REF!</v>
      </c>
      <c r="D74" s="11" t="e">
        <f t="shared" si="4"/>
        <v>#REF!</v>
      </c>
      <c r="E74" s="11" t="e">
        <f t="shared" si="5"/>
        <v>#REF!</v>
      </c>
      <c r="F74" s="12" t="e">
        <f t="shared" si="7"/>
        <v>#REF!</v>
      </c>
    </row>
    <row r="75" spans="1:7" x14ac:dyDescent="0.2">
      <c r="A75" s="117"/>
      <c r="B75" s="10">
        <v>68</v>
      </c>
      <c r="C75" s="11" t="e">
        <f t="shared" si="6"/>
        <v>#REF!</v>
      </c>
      <c r="D75" s="11" t="e">
        <f t="shared" si="4"/>
        <v>#REF!</v>
      </c>
      <c r="E75" s="11" t="e">
        <f t="shared" si="5"/>
        <v>#REF!</v>
      </c>
      <c r="F75" s="12" t="e">
        <f t="shared" si="7"/>
        <v>#REF!</v>
      </c>
    </row>
    <row r="76" spans="1:7" x14ac:dyDescent="0.2">
      <c r="A76" s="117"/>
      <c r="B76" s="10">
        <v>69</v>
      </c>
      <c r="C76" s="11" t="e">
        <f t="shared" si="6"/>
        <v>#REF!</v>
      </c>
      <c r="D76" s="11" t="e">
        <f t="shared" si="4"/>
        <v>#REF!</v>
      </c>
      <c r="E76" s="11" t="e">
        <f t="shared" si="5"/>
        <v>#REF!</v>
      </c>
      <c r="F76" s="12" t="e">
        <f t="shared" si="7"/>
        <v>#REF!</v>
      </c>
    </row>
    <row r="77" spans="1:7" x14ac:dyDescent="0.2">
      <c r="A77" s="117"/>
      <c r="B77" s="10">
        <v>70</v>
      </c>
      <c r="C77" s="11" t="e">
        <f t="shared" si="6"/>
        <v>#REF!</v>
      </c>
      <c r="D77" s="11" t="e">
        <f t="shared" si="4"/>
        <v>#REF!</v>
      </c>
      <c r="E77" s="11" t="e">
        <f t="shared" si="5"/>
        <v>#REF!</v>
      </c>
      <c r="F77" s="12" t="e">
        <f t="shared" si="7"/>
        <v>#REF!</v>
      </c>
    </row>
    <row r="78" spans="1:7" x14ac:dyDescent="0.2">
      <c r="A78" s="117"/>
      <c r="B78" s="10">
        <v>71</v>
      </c>
      <c r="C78" s="11" t="e">
        <f t="shared" si="6"/>
        <v>#REF!</v>
      </c>
      <c r="D78" s="11" t="e">
        <f t="shared" si="4"/>
        <v>#REF!</v>
      </c>
      <c r="E78" s="11" t="e">
        <f t="shared" si="5"/>
        <v>#REF!</v>
      </c>
      <c r="F78" s="12" t="e">
        <f t="shared" si="7"/>
        <v>#REF!</v>
      </c>
    </row>
    <row r="79" spans="1:7" x14ac:dyDescent="0.2">
      <c r="A79" s="118"/>
      <c r="B79" s="13">
        <v>72</v>
      </c>
      <c r="C79" s="14" t="e">
        <f t="shared" si="6"/>
        <v>#REF!</v>
      </c>
      <c r="D79" s="14" t="e">
        <f t="shared" si="4"/>
        <v>#REF!</v>
      </c>
      <c r="E79" s="14" t="e">
        <f t="shared" si="5"/>
        <v>#REF!</v>
      </c>
      <c r="F79" s="15" t="e">
        <f t="shared" si="7"/>
        <v>#REF!</v>
      </c>
    </row>
    <row r="80" spans="1:7" ht="12.75" customHeight="1" x14ac:dyDescent="0.2">
      <c r="A80" s="116" t="s">
        <v>82</v>
      </c>
      <c r="B80" s="7">
        <v>73</v>
      </c>
      <c r="C80" s="8" t="e">
        <f t="shared" si="6"/>
        <v>#REF!</v>
      </c>
      <c r="D80" s="8" t="e">
        <f t="shared" si="4"/>
        <v>#REF!</v>
      </c>
      <c r="E80" s="8" t="e">
        <f t="shared" si="5"/>
        <v>#REF!</v>
      </c>
      <c r="F80" s="9" t="e">
        <f t="shared" si="7"/>
        <v>#REF!</v>
      </c>
    </row>
    <row r="81" spans="1:6" x14ac:dyDescent="0.2">
      <c r="A81" s="117"/>
      <c r="B81" s="10">
        <v>74</v>
      </c>
      <c r="C81" s="11" t="e">
        <f t="shared" si="6"/>
        <v>#REF!</v>
      </c>
      <c r="D81" s="11" t="e">
        <f t="shared" si="4"/>
        <v>#REF!</v>
      </c>
      <c r="E81" s="11" t="e">
        <f t="shared" si="5"/>
        <v>#REF!</v>
      </c>
      <c r="F81" s="12" t="e">
        <f t="shared" si="7"/>
        <v>#REF!</v>
      </c>
    </row>
    <row r="82" spans="1:6" x14ac:dyDescent="0.2">
      <c r="A82" s="117"/>
      <c r="B82" s="10">
        <v>75</v>
      </c>
      <c r="C82" s="11" t="e">
        <f t="shared" si="6"/>
        <v>#REF!</v>
      </c>
      <c r="D82" s="11" t="e">
        <f t="shared" si="4"/>
        <v>#REF!</v>
      </c>
      <c r="E82" s="11" t="e">
        <f t="shared" si="5"/>
        <v>#REF!</v>
      </c>
      <c r="F82" s="12" t="e">
        <f t="shared" si="7"/>
        <v>#REF!</v>
      </c>
    </row>
    <row r="83" spans="1:6" x14ac:dyDescent="0.2">
      <c r="A83" s="117"/>
      <c r="B83" s="10">
        <v>76</v>
      </c>
      <c r="C83" s="11" t="e">
        <f t="shared" si="6"/>
        <v>#REF!</v>
      </c>
      <c r="D83" s="11" t="e">
        <f t="shared" si="4"/>
        <v>#REF!</v>
      </c>
      <c r="E83" s="11" t="e">
        <f t="shared" si="5"/>
        <v>#REF!</v>
      </c>
      <c r="F83" s="12" t="e">
        <f t="shared" si="7"/>
        <v>#REF!</v>
      </c>
    </row>
    <row r="84" spans="1:6" x14ac:dyDescent="0.2">
      <c r="A84" s="117"/>
      <c r="B84" s="10">
        <v>77</v>
      </c>
      <c r="C84" s="11" t="e">
        <f t="shared" si="6"/>
        <v>#REF!</v>
      </c>
      <c r="D84" s="11" t="e">
        <f t="shared" si="4"/>
        <v>#REF!</v>
      </c>
      <c r="E84" s="11" t="e">
        <f t="shared" si="5"/>
        <v>#REF!</v>
      </c>
      <c r="F84" s="12" t="e">
        <f t="shared" si="7"/>
        <v>#REF!</v>
      </c>
    </row>
    <row r="85" spans="1:6" x14ac:dyDescent="0.2">
      <c r="A85" s="117"/>
      <c r="B85" s="10">
        <v>78</v>
      </c>
      <c r="C85" s="11" t="e">
        <f t="shared" si="6"/>
        <v>#REF!</v>
      </c>
      <c r="D85" s="11" t="e">
        <f t="shared" si="4"/>
        <v>#REF!</v>
      </c>
      <c r="E85" s="11" t="e">
        <f t="shared" si="5"/>
        <v>#REF!</v>
      </c>
      <c r="F85" s="12" t="e">
        <f t="shared" si="7"/>
        <v>#REF!</v>
      </c>
    </row>
    <row r="86" spans="1:6" x14ac:dyDescent="0.2">
      <c r="A86" s="117"/>
      <c r="B86" s="10">
        <v>79</v>
      </c>
      <c r="C86" s="11" t="e">
        <f t="shared" si="6"/>
        <v>#REF!</v>
      </c>
      <c r="D86" s="11" t="e">
        <f t="shared" si="4"/>
        <v>#REF!</v>
      </c>
      <c r="E86" s="11" t="e">
        <f t="shared" si="5"/>
        <v>#REF!</v>
      </c>
      <c r="F86" s="12" t="e">
        <f t="shared" si="7"/>
        <v>#REF!</v>
      </c>
    </row>
    <row r="87" spans="1:6" x14ac:dyDescent="0.2">
      <c r="A87" s="117"/>
      <c r="B87" s="10">
        <v>80</v>
      </c>
      <c r="C87" s="11" t="e">
        <f t="shared" si="6"/>
        <v>#REF!</v>
      </c>
      <c r="D87" s="11" t="e">
        <f t="shared" si="4"/>
        <v>#REF!</v>
      </c>
      <c r="E87" s="11" t="e">
        <f t="shared" si="5"/>
        <v>#REF!</v>
      </c>
      <c r="F87" s="12" t="e">
        <f t="shared" si="7"/>
        <v>#REF!</v>
      </c>
    </row>
    <row r="88" spans="1:6" x14ac:dyDescent="0.2">
      <c r="A88" s="117"/>
      <c r="B88" s="10">
        <v>81</v>
      </c>
      <c r="C88" s="11" t="e">
        <f t="shared" si="6"/>
        <v>#REF!</v>
      </c>
      <c r="D88" s="11" t="e">
        <f t="shared" si="4"/>
        <v>#REF!</v>
      </c>
      <c r="E88" s="11" t="e">
        <f t="shared" si="5"/>
        <v>#REF!</v>
      </c>
      <c r="F88" s="12" t="e">
        <f t="shared" si="7"/>
        <v>#REF!</v>
      </c>
    </row>
    <row r="89" spans="1:6" x14ac:dyDescent="0.2">
      <c r="A89" s="117"/>
      <c r="B89" s="10">
        <v>82</v>
      </c>
      <c r="C89" s="11" t="e">
        <f t="shared" si="6"/>
        <v>#REF!</v>
      </c>
      <c r="D89" s="11" t="e">
        <f t="shared" si="4"/>
        <v>#REF!</v>
      </c>
      <c r="E89" s="11" t="e">
        <f t="shared" si="5"/>
        <v>#REF!</v>
      </c>
      <c r="F89" s="12" t="e">
        <f t="shared" si="7"/>
        <v>#REF!</v>
      </c>
    </row>
    <row r="90" spans="1:6" x14ac:dyDescent="0.2">
      <c r="A90" s="117"/>
      <c r="B90" s="10">
        <v>83</v>
      </c>
      <c r="C90" s="11" t="e">
        <f t="shared" si="6"/>
        <v>#REF!</v>
      </c>
      <c r="D90" s="11" t="e">
        <f t="shared" si="4"/>
        <v>#REF!</v>
      </c>
      <c r="E90" s="11" t="e">
        <f t="shared" si="5"/>
        <v>#REF!</v>
      </c>
      <c r="F90" s="12" t="e">
        <f t="shared" si="7"/>
        <v>#REF!</v>
      </c>
    </row>
    <row r="91" spans="1:6" x14ac:dyDescent="0.2">
      <c r="A91" s="118"/>
      <c r="B91" s="13">
        <v>84</v>
      </c>
      <c r="C91" s="14" t="e">
        <f t="shared" si="6"/>
        <v>#REF!</v>
      </c>
      <c r="D91" s="14" t="e">
        <f t="shared" si="4"/>
        <v>#REF!</v>
      </c>
      <c r="E91" s="14" t="e">
        <f t="shared" si="5"/>
        <v>#REF!</v>
      </c>
      <c r="F91" s="15" t="e">
        <f t="shared" si="7"/>
        <v>#REF!</v>
      </c>
    </row>
    <row r="92" spans="1:6" ht="12.75" customHeight="1" x14ac:dyDescent="0.2">
      <c r="A92" s="116" t="s">
        <v>83</v>
      </c>
      <c r="B92" s="7">
        <v>85</v>
      </c>
      <c r="C92" s="8" t="e">
        <f t="shared" si="6"/>
        <v>#REF!</v>
      </c>
      <c r="D92" s="8" t="e">
        <f t="shared" si="4"/>
        <v>#REF!</v>
      </c>
      <c r="E92" s="8" t="e">
        <f t="shared" si="5"/>
        <v>#REF!</v>
      </c>
      <c r="F92" s="9" t="e">
        <f t="shared" si="7"/>
        <v>#REF!</v>
      </c>
    </row>
    <row r="93" spans="1:6" x14ac:dyDescent="0.2">
      <c r="A93" s="117"/>
      <c r="B93" s="10">
        <v>86</v>
      </c>
      <c r="C93" s="11" t="e">
        <f t="shared" si="6"/>
        <v>#REF!</v>
      </c>
      <c r="D93" s="11" t="e">
        <f t="shared" si="4"/>
        <v>#REF!</v>
      </c>
      <c r="E93" s="11" t="e">
        <f t="shared" si="5"/>
        <v>#REF!</v>
      </c>
      <c r="F93" s="12" t="e">
        <f t="shared" si="7"/>
        <v>#REF!</v>
      </c>
    </row>
    <row r="94" spans="1:6" x14ac:dyDescent="0.2">
      <c r="A94" s="117"/>
      <c r="B94" s="10">
        <v>87</v>
      </c>
      <c r="C94" s="11" t="e">
        <f t="shared" si="6"/>
        <v>#REF!</v>
      </c>
      <c r="D94" s="11" t="e">
        <f t="shared" si="4"/>
        <v>#REF!</v>
      </c>
      <c r="E94" s="11" t="e">
        <f t="shared" si="5"/>
        <v>#REF!</v>
      </c>
      <c r="F94" s="12" t="e">
        <f t="shared" si="7"/>
        <v>#REF!</v>
      </c>
    </row>
    <row r="95" spans="1:6" x14ac:dyDescent="0.2">
      <c r="A95" s="117"/>
      <c r="B95" s="10">
        <v>88</v>
      </c>
      <c r="C95" s="11" t="e">
        <f t="shared" si="6"/>
        <v>#REF!</v>
      </c>
      <c r="D95" s="11" t="e">
        <f t="shared" si="4"/>
        <v>#REF!</v>
      </c>
      <c r="E95" s="11" t="e">
        <f t="shared" si="5"/>
        <v>#REF!</v>
      </c>
      <c r="F95" s="12" t="e">
        <f t="shared" si="7"/>
        <v>#REF!</v>
      </c>
    </row>
    <row r="96" spans="1:6" x14ac:dyDescent="0.2">
      <c r="A96" s="117"/>
      <c r="B96" s="10">
        <v>89</v>
      </c>
      <c r="C96" s="11" t="e">
        <f t="shared" si="6"/>
        <v>#REF!</v>
      </c>
      <c r="D96" s="11" t="e">
        <f t="shared" si="4"/>
        <v>#REF!</v>
      </c>
      <c r="E96" s="11" t="e">
        <f t="shared" si="5"/>
        <v>#REF!</v>
      </c>
      <c r="F96" s="12" t="e">
        <f t="shared" si="7"/>
        <v>#REF!</v>
      </c>
    </row>
    <row r="97" spans="1:6" x14ac:dyDescent="0.2">
      <c r="A97" s="117"/>
      <c r="B97" s="10">
        <v>90</v>
      </c>
      <c r="C97" s="11" t="e">
        <f t="shared" si="6"/>
        <v>#REF!</v>
      </c>
      <c r="D97" s="11" t="e">
        <f t="shared" si="4"/>
        <v>#REF!</v>
      </c>
      <c r="E97" s="11" t="e">
        <f t="shared" si="5"/>
        <v>#REF!</v>
      </c>
      <c r="F97" s="12" t="e">
        <f t="shared" si="7"/>
        <v>#REF!</v>
      </c>
    </row>
    <row r="98" spans="1:6" x14ac:dyDescent="0.2">
      <c r="A98" s="117"/>
      <c r="B98" s="10">
        <v>91</v>
      </c>
      <c r="C98" s="11" t="e">
        <f t="shared" si="6"/>
        <v>#REF!</v>
      </c>
      <c r="D98" s="11" t="e">
        <f t="shared" si="4"/>
        <v>#REF!</v>
      </c>
      <c r="E98" s="11" t="e">
        <f t="shared" si="5"/>
        <v>#REF!</v>
      </c>
      <c r="F98" s="12" t="e">
        <f t="shared" si="7"/>
        <v>#REF!</v>
      </c>
    </row>
    <row r="99" spans="1:6" x14ac:dyDescent="0.2">
      <c r="A99" s="117"/>
      <c r="B99" s="10">
        <v>92</v>
      </c>
      <c r="C99" s="11" t="e">
        <f t="shared" si="6"/>
        <v>#REF!</v>
      </c>
      <c r="D99" s="11" t="e">
        <f t="shared" si="4"/>
        <v>#REF!</v>
      </c>
      <c r="E99" s="11" t="e">
        <f t="shared" si="5"/>
        <v>#REF!</v>
      </c>
      <c r="F99" s="12" t="e">
        <f t="shared" si="7"/>
        <v>#REF!</v>
      </c>
    </row>
    <row r="100" spans="1:6" x14ac:dyDescent="0.2">
      <c r="A100" s="117"/>
      <c r="B100" s="10">
        <v>93</v>
      </c>
      <c r="C100" s="11" t="e">
        <f t="shared" si="6"/>
        <v>#REF!</v>
      </c>
      <c r="D100" s="11" t="e">
        <f t="shared" si="4"/>
        <v>#REF!</v>
      </c>
      <c r="E100" s="11" t="e">
        <f t="shared" si="5"/>
        <v>#REF!</v>
      </c>
      <c r="F100" s="12" t="e">
        <f t="shared" si="7"/>
        <v>#REF!</v>
      </c>
    </row>
    <row r="101" spans="1:6" x14ac:dyDescent="0.2">
      <c r="A101" s="117"/>
      <c r="B101" s="10">
        <v>94</v>
      </c>
      <c r="C101" s="11" t="e">
        <f t="shared" si="6"/>
        <v>#REF!</v>
      </c>
      <c r="D101" s="11" t="e">
        <f t="shared" si="4"/>
        <v>#REF!</v>
      </c>
      <c r="E101" s="11" t="e">
        <f t="shared" si="5"/>
        <v>#REF!</v>
      </c>
      <c r="F101" s="12" t="e">
        <f t="shared" si="7"/>
        <v>#REF!</v>
      </c>
    </row>
    <row r="102" spans="1:6" x14ac:dyDescent="0.2">
      <c r="A102" s="117"/>
      <c r="B102" s="10">
        <v>95</v>
      </c>
      <c r="C102" s="11" t="e">
        <f t="shared" si="6"/>
        <v>#REF!</v>
      </c>
      <c r="D102" s="11" t="e">
        <f t="shared" si="4"/>
        <v>#REF!</v>
      </c>
      <c r="E102" s="11" t="e">
        <f t="shared" si="5"/>
        <v>#REF!</v>
      </c>
      <c r="F102" s="12" t="e">
        <f t="shared" si="7"/>
        <v>#REF!</v>
      </c>
    </row>
    <row r="103" spans="1:6" x14ac:dyDescent="0.2">
      <c r="A103" s="118"/>
      <c r="B103" s="13">
        <v>96</v>
      </c>
      <c r="C103" s="14" t="e">
        <f t="shared" si="6"/>
        <v>#REF!</v>
      </c>
      <c r="D103" s="14" t="e">
        <f t="shared" si="4"/>
        <v>#REF!</v>
      </c>
      <c r="E103" s="14" t="e">
        <f t="shared" si="5"/>
        <v>#REF!</v>
      </c>
      <c r="F103" s="15" t="e">
        <f t="shared" si="7"/>
        <v>#REF!</v>
      </c>
    </row>
    <row r="104" spans="1:6" ht="12.75" customHeight="1" x14ac:dyDescent="0.2">
      <c r="A104" s="116" t="s">
        <v>84</v>
      </c>
      <c r="B104" s="7">
        <v>97</v>
      </c>
      <c r="C104" s="8" t="e">
        <f t="shared" si="6"/>
        <v>#REF!</v>
      </c>
      <c r="D104" s="8" t="e">
        <f t="shared" si="4"/>
        <v>#REF!</v>
      </c>
      <c r="E104" s="8" t="e">
        <f t="shared" si="5"/>
        <v>#REF!</v>
      </c>
      <c r="F104" s="9" t="e">
        <f t="shared" si="7"/>
        <v>#REF!</v>
      </c>
    </row>
    <row r="105" spans="1:6" x14ac:dyDescent="0.2">
      <c r="A105" s="117"/>
      <c r="B105" s="10">
        <v>98</v>
      </c>
      <c r="C105" s="11" t="e">
        <f t="shared" si="6"/>
        <v>#REF!</v>
      </c>
      <c r="D105" s="11" t="e">
        <f t="shared" si="4"/>
        <v>#REF!</v>
      </c>
      <c r="E105" s="11" t="e">
        <f t="shared" si="5"/>
        <v>#REF!</v>
      </c>
      <c r="F105" s="12" t="e">
        <f t="shared" si="7"/>
        <v>#REF!</v>
      </c>
    </row>
    <row r="106" spans="1:6" x14ac:dyDescent="0.2">
      <c r="A106" s="117"/>
      <c r="B106" s="10">
        <v>99</v>
      </c>
      <c r="C106" s="11" t="e">
        <f t="shared" si="6"/>
        <v>#REF!</v>
      </c>
      <c r="D106" s="11" t="e">
        <f t="shared" si="4"/>
        <v>#REF!</v>
      </c>
      <c r="E106" s="11" t="e">
        <f t="shared" si="5"/>
        <v>#REF!</v>
      </c>
      <c r="F106" s="12" t="e">
        <f t="shared" si="7"/>
        <v>#REF!</v>
      </c>
    </row>
    <row r="107" spans="1:6" x14ac:dyDescent="0.2">
      <c r="A107" s="117"/>
      <c r="B107" s="10">
        <v>100</v>
      </c>
      <c r="C107" s="11" t="e">
        <f t="shared" si="6"/>
        <v>#REF!</v>
      </c>
      <c r="D107" s="11" t="e">
        <f t="shared" si="4"/>
        <v>#REF!</v>
      </c>
      <c r="E107" s="11" t="e">
        <f t="shared" si="5"/>
        <v>#REF!</v>
      </c>
      <c r="F107" s="12" t="e">
        <f t="shared" si="7"/>
        <v>#REF!</v>
      </c>
    </row>
    <row r="108" spans="1:6" x14ac:dyDescent="0.2">
      <c r="A108" s="117"/>
      <c r="B108" s="10">
        <v>101</v>
      </c>
      <c r="C108" s="11" t="e">
        <f t="shared" si="6"/>
        <v>#REF!</v>
      </c>
      <c r="D108" s="11" t="e">
        <f t="shared" si="4"/>
        <v>#REF!</v>
      </c>
      <c r="E108" s="11" t="e">
        <f t="shared" si="5"/>
        <v>#REF!</v>
      </c>
      <c r="F108" s="12" t="e">
        <f t="shared" si="7"/>
        <v>#REF!</v>
      </c>
    </row>
    <row r="109" spans="1:6" x14ac:dyDescent="0.2">
      <c r="A109" s="117"/>
      <c r="B109" s="10">
        <v>102</v>
      </c>
      <c r="C109" s="11" t="e">
        <f t="shared" si="6"/>
        <v>#REF!</v>
      </c>
      <c r="D109" s="11" t="e">
        <f t="shared" si="4"/>
        <v>#REF!</v>
      </c>
      <c r="E109" s="11" t="e">
        <f t="shared" si="5"/>
        <v>#REF!</v>
      </c>
      <c r="F109" s="12" t="e">
        <f t="shared" si="7"/>
        <v>#REF!</v>
      </c>
    </row>
    <row r="110" spans="1:6" x14ac:dyDescent="0.2">
      <c r="A110" s="117"/>
      <c r="B110" s="10">
        <v>103</v>
      </c>
      <c r="C110" s="11" t="e">
        <f t="shared" si="6"/>
        <v>#REF!</v>
      </c>
      <c r="D110" s="11" t="e">
        <f t="shared" si="4"/>
        <v>#REF!</v>
      </c>
      <c r="E110" s="11" t="e">
        <f t="shared" si="5"/>
        <v>#REF!</v>
      </c>
      <c r="F110" s="12" t="e">
        <f t="shared" si="7"/>
        <v>#REF!</v>
      </c>
    </row>
    <row r="111" spans="1:6" x14ac:dyDescent="0.2">
      <c r="A111" s="117"/>
      <c r="B111" s="10">
        <v>104</v>
      </c>
      <c r="C111" s="11" t="e">
        <f t="shared" si="6"/>
        <v>#REF!</v>
      </c>
      <c r="D111" s="11" t="e">
        <f t="shared" si="4"/>
        <v>#REF!</v>
      </c>
      <c r="E111" s="11" t="e">
        <f t="shared" si="5"/>
        <v>#REF!</v>
      </c>
      <c r="F111" s="12" t="e">
        <f t="shared" si="7"/>
        <v>#REF!</v>
      </c>
    </row>
    <row r="112" spans="1:6" x14ac:dyDescent="0.2">
      <c r="A112" s="117"/>
      <c r="B112" s="10">
        <v>105</v>
      </c>
      <c r="C112" s="11" t="e">
        <f t="shared" si="6"/>
        <v>#REF!</v>
      </c>
      <c r="D112" s="11" t="e">
        <f t="shared" si="4"/>
        <v>#REF!</v>
      </c>
      <c r="E112" s="11" t="e">
        <f t="shared" si="5"/>
        <v>#REF!</v>
      </c>
      <c r="F112" s="12" t="e">
        <f t="shared" si="7"/>
        <v>#REF!</v>
      </c>
    </row>
    <row r="113" spans="1:6" x14ac:dyDescent="0.2">
      <c r="A113" s="117"/>
      <c r="B113" s="10">
        <v>106</v>
      </c>
      <c r="C113" s="11" t="e">
        <f t="shared" si="6"/>
        <v>#REF!</v>
      </c>
      <c r="D113" s="11" t="e">
        <f t="shared" si="4"/>
        <v>#REF!</v>
      </c>
      <c r="E113" s="11" t="e">
        <f t="shared" si="5"/>
        <v>#REF!</v>
      </c>
      <c r="F113" s="12" t="e">
        <f t="shared" si="7"/>
        <v>#REF!</v>
      </c>
    </row>
    <row r="114" spans="1:6" x14ac:dyDescent="0.2">
      <c r="A114" s="117"/>
      <c r="B114" s="10">
        <v>107</v>
      </c>
      <c r="C114" s="11" t="e">
        <f t="shared" si="6"/>
        <v>#REF!</v>
      </c>
      <c r="D114" s="11" t="e">
        <f t="shared" si="4"/>
        <v>#REF!</v>
      </c>
      <c r="E114" s="11" t="e">
        <f t="shared" si="5"/>
        <v>#REF!</v>
      </c>
      <c r="F114" s="12" t="e">
        <f t="shared" si="7"/>
        <v>#REF!</v>
      </c>
    </row>
    <row r="115" spans="1:6" x14ac:dyDescent="0.2">
      <c r="A115" s="118"/>
      <c r="B115" s="13">
        <v>108</v>
      </c>
      <c r="C115" s="14" t="e">
        <f t="shared" si="6"/>
        <v>#REF!</v>
      </c>
      <c r="D115" s="14" t="e">
        <f t="shared" si="4"/>
        <v>#REF!</v>
      </c>
      <c r="E115" s="14" t="e">
        <f t="shared" si="5"/>
        <v>#REF!</v>
      </c>
      <c r="F115" s="15" t="e">
        <f t="shared" si="7"/>
        <v>#REF!</v>
      </c>
    </row>
    <row r="116" spans="1:6" ht="12.75" customHeight="1" x14ac:dyDescent="0.2">
      <c r="A116" s="116" t="s">
        <v>85</v>
      </c>
      <c r="B116" s="7">
        <v>109</v>
      </c>
      <c r="C116" s="8" t="e">
        <f t="shared" si="6"/>
        <v>#REF!</v>
      </c>
      <c r="D116" s="8" t="e">
        <f t="shared" si="4"/>
        <v>#REF!</v>
      </c>
      <c r="E116" s="8" t="e">
        <f t="shared" si="5"/>
        <v>#REF!</v>
      </c>
      <c r="F116" s="9" t="e">
        <f t="shared" si="7"/>
        <v>#REF!</v>
      </c>
    </row>
    <row r="117" spans="1:6" x14ac:dyDescent="0.2">
      <c r="A117" s="117"/>
      <c r="B117" s="10">
        <v>110</v>
      </c>
      <c r="C117" s="11" t="e">
        <f t="shared" si="6"/>
        <v>#REF!</v>
      </c>
      <c r="D117" s="11" t="e">
        <f t="shared" si="4"/>
        <v>#REF!</v>
      </c>
      <c r="E117" s="11" t="e">
        <f t="shared" si="5"/>
        <v>#REF!</v>
      </c>
      <c r="F117" s="12" t="e">
        <f t="shared" si="7"/>
        <v>#REF!</v>
      </c>
    </row>
    <row r="118" spans="1:6" x14ac:dyDescent="0.2">
      <c r="A118" s="117"/>
      <c r="B118" s="10">
        <v>111</v>
      </c>
      <c r="C118" s="11" t="e">
        <f t="shared" si="6"/>
        <v>#REF!</v>
      </c>
      <c r="D118" s="11" t="e">
        <f t="shared" si="4"/>
        <v>#REF!</v>
      </c>
      <c r="E118" s="11" t="e">
        <f t="shared" si="5"/>
        <v>#REF!</v>
      </c>
      <c r="F118" s="12" t="e">
        <f t="shared" si="7"/>
        <v>#REF!</v>
      </c>
    </row>
    <row r="119" spans="1:6" x14ac:dyDescent="0.2">
      <c r="A119" s="117"/>
      <c r="B119" s="10">
        <v>112</v>
      </c>
      <c r="C119" s="11" t="e">
        <f t="shared" si="6"/>
        <v>#REF!</v>
      </c>
      <c r="D119" s="11" t="e">
        <f t="shared" si="4"/>
        <v>#REF!</v>
      </c>
      <c r="E119" s="11" t="e">
        <f t="shared" si="5"/>
        <v>#REF!</v>
      </c>
      <c r="F119" s="12" t="e">
        <f t="shared" si="7"/>
        <v>#REF!</v>
      </c>
    </row>
    <row r="120" spans="1:6" x14ac:dyDescent="0.2">
      <c r="A120" s="117"/>
      <c r="B120" s="10">
        <v>113</v>
      </c>
      <c r="C120" s="11" t="e">
        <f t="shared" si="6"/>
        <v>#REF!</v>
      </c>
      <c r="D120" s="11" t="e">
        <f t="shared" si="4"/>
        <v>#REF!</v>
      </c>
      <c r="E120" s="11" t="e">
        <f t="shared" si="5"/>
        <v>#REF!</v>
      </c>
      <c r="F120" s="12" t="e">
        <f t="shared" si="7"/>
        <v>#REF!</v>
      </c>
    </row>
    <row r="121" spans="1:6" x14ac:dyDescent="0.2">
      <c r="A121" s="117"/>
      <c r="B121" s="10">
        <v>114</v>
      </c>
      <c r="C121" s="11" t="e">
        <f t="shared" si="6"/>
        <v>#REF!</v>
      </c>
      <c r="D121" s="11" t="e">
        <f t="shared" si="4"/>
        <v>#REF!</v>
      </c>
      <c r="E121" s="11" t="e">
        <f t="shared" si="5"/>
        <v>#REF!</v>
      </c>
      <c r="F121" s="12" t="e">
        <f t="shared" si="7"/>
        <v>#REF!</v>
      </c>
    </row>
    <row r="122" spans="1:6" x14ac:dyDescent="0.2">
      <c r="A122" s="117"/>
      <c r="B122" s="10">
        <v>115</v>
      </c>
      <c r="C122" s="11" t="e">
        <f t="shared" si="6"/>
        <v>#REF!</v>
      </c>
      <c r="D122" s="11" t="e">
        <f t="shared" si="4"/>
        <v>#REF!</v>
      </c>
      <c r="E122" s="11" t="e">
        <f t="shared" si="5"/>
        <v>#REF!</v>
      </c>
      <c r="F122" s="12" t="e">
        <f t="shared" si="7"/>
        <v>#REF!</v>
      </c>
    </row>
    <row r="123" spans="1:6" x14ac:dyDescent="0.2">
      <c r="A123" s="117"/>
      <c r="B123" s="10">
        <v>116</v>
      </c>
      <c r="C123" s="11" t="e">
        <f t="shared" si="6"/>
        <v>#REF!</v>
      </c>
      <c r="D123" s="11" t="e">
        <f t="shared" si="4"/>
        <v>#REF!</v>
      </c>
      <c r="E123" s="11" t="e">
        <f t="shared" si="5"/>
        <v>#REF!</v>
      </c>
      <c r="F123" s="12" t="e">
        <f t="shared" si="7"/>
        <v>#REF!</v>
      </c>
    </row>
    <row r="124" spans="1:6" x14ac:dyDescent="0.2">
      <c r="A124" s="117"/>
      <c r="B124" s="10">
        <v>117</v>
      </c>
      <c r="C124" s="11" t="e">
        <f t="shared" si="6"/>
        <v>#REF!</v>
      </c>
      <c r="D124" s="11" t="e">
        <f t="shared" si="4"/>
        <v>#REF!</v>
      </c>
      <c r="E124" s="11" t="e">
        <f t="shared" si="5"/>
        <v>#REF!</v>
      </c>
      <c r="F124" s="12" t="e">
        <f t="shared" si="7"/>
        <v>#REF!</v>
      </c>
    </row>
    <row r="125" spans="1:6" x14ac:dyDescent="0.2">
      <c r="A125" s="117"/>
      <c r="B125" s="10">
        <v>118</v>
      </c>
      <c r="C125" s="11" t="e">
        <f t="shared" si="6"/>
        <v>#REF!</v>
      </c>
      <c r="D125" s="11" t="e">
        <f t="shared" si="4"/>
        <v>#REF!</v>
      </c>
      <c r="E125" s="11" t="e">
        <f t="shared" si="5"/>
        <v>#REF!</v>
      </c>
      <c r="F125" s="12" t="e">
        <f t="shared" si="7"/>
        <v>#REF!</v>
      </c>
    </row>
    <row r="126" spans="1:6" x14ac:dyDescent="0.2">
      <c r="A126" s="117"/>
      <c r="B126" s="10">
        <v>119</v>
      </c>
      <c r="C126" s="11" t="e">
        <f t="shared" si="6"/>
        <v>#REF!</v>
      </c>
      <c r="D126" s="11" t="e">
        <f t="shared" si="4"/>
        <v>#REF!</v>
      </c>
      <c r="E126" s="11" t="e">
        <f t="shared" si="5"/>
        <v>#REF!</v>
      </c>
      <c r="F126" s="12" t="e">
        <f t="shared" si="7"/>
        <v>#REF!</v>
      </c>
    </row>
    <row r="127" spans="1:6" x14ac:dyDescent="0.2">
      <c r="A127" s="118"/>
      <c r="B127" s="13">
        <v>120</v>
      </c>
      <c r="C127" s="14" t="e">
        <f t="shared" si="6"/>
        <v>#REF!</v>
      </c>
      <c r="D127" s="14" t="e">
        <f t="shared" si="4"/>
        <v>#REF!</v>
      </c>
      <c r="E127" s="14" t="e">
        <f t="shared" si="5"/>
        <v>#REF!</v>
      </c>
      <c r="F127" s="15" t="e">
        <f t="shared" si="7"/>
        <v>#REF!</v>
      </c>
    </row>
    <row r="128" spans="1:6" ht="12.75" customHeight="1" x14ac:dyDescent="0.2">
      <c r="A128" s="116" t="s">
        <v>86</v>
      </c>
      <c r="B128" s="7">
        <v>121</v>
      </c>
      <c r="C128" s="8" t="e">
        <f t="shared" si="6"/>
        <v>#REF!</v>
      </c>
      <c r="D128" s="8" t="e">
        <f t="shared" si="4"/>
        <v>#REF!</v>
      </c>
      <c r="E128" s="8" t="e">
        <f t="shared" si="5"/>
        <v>#REF!</v>
      </c>
      <c r="F128" s="9" t="e">
        <f t="shared" si="7"/>
        <v>#REF!</v>
      </c>
    </row>
    <row r="129" spans="1:6" x14ac:dyDescent="0.2">
      <c r="A129" s="117"/>
      <c r="B129" s="10">
        <v>122</v>
      </c>
      <c r="C129" s="11" t="e">
        <f t="shared" si="6"/>
        <v>#REF!</v>
      </c>
      <c r="D129" s="11" t="e">
        <f t="shared" si="4"/>
        <v>#REF!</v>
      </c>
      <c r="E129" s="11" t="e">
        <f t="shared" si="5"/>
        <v>#REF!</v>
      </c>
      <c r="F129" s="12" t="e">
        <f t="shared" si="7"/>
        <v>#REF!</v>
      </c>
    </row>
    <row r="130" spans="1:6" x14ac:dyDescent="0.2">
      <c r="A130" s="117"/>
      <c r="B130" s="10">
        <v>123</v>
      </c>
      <c r="C130" s="11" t="e">
        <f t="shared" si="6"/>
        <v>#REF!</v>
      </c>
      <c r="D130" s="11" t="e">
        <f t="shared" si="4"/>
        <v>#REF!</v>
      </c>
      <c r="E130" s="11" t="e">
        <f t="shared" si="5"/>
        <v>#REF!</v>
      </c>
      <c r="F130" s="12" t="e">
        <f t="shared" si="7"/>
        <v>#REF!</v>
      </c>
    </row>
    <row r="131" spans="1:6" x14ac:dyDescent="0.2">
      <c r="A131" s="117"/>
      <c r="B131" s="10">
        <v>124</v>
      </c>
      <c r="C131" s="11" t="e">
        <f t="shared" si="6"/>
        <v>#REF!</v>
      </c>
      <c r="D131" s="11" t="e">
        <f t="shared" si="4"/>
        <v>#REF!</v>
      </c>
      <c r="E131" s="11" t="e">
        <f t="shared" si="5"/>
        <v>#REF!</v>
      </c>
      <c r="F131" s="12" t="e">
        <f t="shared" si="7"/>
        <v>#REF!</v>
      </c>
    </row>
    <row r="132" spans="1:6" x14ac:dyDescent="0.2">
      <c r="A132" s="117"/>
      <c r="B132" s="10">
        <v>125</v>
      </c>
      <c r="C132" s="11" t="e">
        <f t="shared" si="6"/>
        <v>#REF!</v>
      </c>
      <c r="D132" s="11" t="e">
        <f t="shared" si="4"/>
        <v>#REF!</v>
      </c>
      <c r="E132" s="11" t="e">
        <f t="shared" si="5"/>
        <v>#REF!</v>
      </c>
      <c r="F132" s="12" t="e">
        <f t="shared" si="7"/>
        <v>#REF!</v>
      </c>
    </row>
    <row r="133" spans="1:6" x14ac:dyDescent="0.2">
      <c r="A133" s="117"/>
      <c r="B133" s="10">
        <v>126</v>
      </c>
      <c r="C133" s="11" t="e">
        <f t="shared" si="6"/>
        <v>#REF!</v>
      </c>
      <c r="D133" s="11" t="e">
        <f t="shared" si="4"/>
        <v>#REF!</v>
      </c>
      <c r="E133" s="11" t="e">
        <f t="shared" si="5"/>
        <v>#REF!</v>
      </c>
      <c r="F133" s="12" t="e">
        <f t="shared" si="7"/>
        <v>#REF!</v>
      </c>
    </row>
    <row r="134" spans="1:6" x14ac:dyDescent="0.2">
      <c r="A134" s="117"/>
      <c r="B134" s="10">
        <v>127</v>
      </c>
      <c r="C134" s="11" t="e">
        <f t="shared" si="6"/>
        <v>#REF!</v>
      </c>
      <c r="D134" s="11" t="e">
        <f t="shared" si="4"/>
        <v>#REF!</v>
      </c>
      <c r="E134" s="11" t="e">
        <f t="shared" si="5"/>
        <v>#REF!</v>
      </c>
      <c r="F134" s="12" t="e">
        <f t="shared" si="7"/>
        <v>#REF!</v>
      </c>
    </row>
    <row r="135" spans="1:6" x14ac:dyDescent="0.2">
      <c r="A135" s="117"/>
      <c r="B135" s="10">
        <v>128</v>
      </c>
      <c r="C135" s="11" t="e">
        <f t="shared" si="6"/>
        <v>#REF!</v>
      </c>
      <c r="D135" s="11" t="e">
        <f t="shared" si="4"/>
        <v>#REF!</v>
      </c>
      <c r="E135" s="11" t="e">
        <f t="shared" si="5"/>
        <v>#REF!</v>
      </c>
      <c r="F135" s="12" t="e">
        <f t="shared" si="7"/>
        <v>#REF!</v>
      </c>
    </row>
    <row r="136" spans="1:6" x14ac:dyDescent="0.2">
      <c r="A136" s="117"/>
      <c r="B136" s="10">
        <v>129</v>
      </c>
      <c r="C136" s="11" t="e">
        <f t="shared" si="6"/>
        <v>#REF!</v>
      </c>
      <c r="D136" s="11" t="e">
        <f t="shared" ref="D136:D199" si="8">PPMT($C$2/12,1,($C$3*12)+1-B136,C136,0)*-1</f>
        <v>#REF!</v>
      </c>
      <c r="E136" s="11" t="e">
        <f t="shared" ref="E136:E199" si="9">IPMT($C$2/12,1,($C$3*12)+1-B136,C136,0)*-1</f>
        <v>#REF!</v>
      </c>
      <c r="F136" s="12" t="e">
        <f t="shared" si="7"/>
        <v>#REF!</v>
      </c>
    </row>
    <row r="137" spans="1:6" x14ac:dyDescent="0.2">
      <c r="A137" s="117"/>
      <c r="B137" s="10">
        <v>130</v>
      </c>
      <c r="C137" s="11" t="e">
        <f t="shared" ref="C137:C200" si="10">C136-D136</f>
        <v>#REF!</v>
      </c>
      <c r="D137" s="11" t="e">
        <f t="shared" si="8"/>
        <v>#REF!</v>
      </c>
      <c r="E137" s="11" t="e">
        <f t="shared" si="9"/>
        <v>#REF!</v>
      </c>
      <c r="F137" s="12" t="e">
        <f t="shared" ref="F137:F200" si="11">SUM(D137:E137)</f>
        <v>#REF!</v>
      </c>
    </row>
    <row r="138" spans="1:6" x14ac:dyDescent="0.2">
      <c r="A138" s="117"/>
      <c r="B138" s="10">
        <v>131</v>
      </c>
      <c r="C138" s="11" t="e">
        <f t="shared" si="10"/>
        <v>#REF!</v>
      </c>
      <c r="D138" s="11" t="e">
        <f t="shared" si="8"/>
        <v>#REF!</v>
      </c>
      <c r="E138" s="11" t="e">
        <f t="shared" si="9"/>
        <v>#REF!</v>
      </c>
      <c r="F138" s="12" t="e">
        <f t="shared" si="11"/>
        <v>#REF!</v>
      </c>
    </row>
    <row r="139" spans="1:6" x14ac:dyDescent="0.2">
      <c r="A139" s="118"/>
      <c r="B139" s="13">
        <v>132</v>
      </c>
      <c r="C139" s="14" t="e">
        <f t="shared" si="10"/>
        <v>#REF!</v>
      </c>
      <c r="D139" s="14" t="e">
        <f t="shared" si="8"/>
        <v>#REF!</v>
      </c>
      <c r="E139" s="14" t="e">
        <f t="shared" si="9"/>
        <v>#REF!</v>
      </c>
      <c r="F139" s="15" t="e">
        <f t="shared" si="11"/>
        <v>#REF!</v>
      </c>
    </row>
    <row r="140" spans="1:6" ht="12.75" customHeight="1" x14ac:dyDescent="0.2">
      <c r="A140" s="116" t="s">
        <v>87</v>
      </c>
      <c r="B140" s="7">
        <v>133</v>
      </c>
      <c r="C140" s="8" t="e">
        <f t="shared" si="10"/>
        <v>#REF!</v>
      </c>
      <c r="D140" s="8" t="e">
        <f t="shared" si="8"/>
        <v>#REF!</v>
      </c>
      <c r="E140" s="8" t="e">
        <f t="shared" si="9"/>
        <v>#REF!</v>
      </c>
      <c r="F140" s="9" t="e">
        <f t="shared" si="11"/>
        <v>#REF!</v>
      </c>
    </row>
    <row r="141" spans="1:6" x14ac:dyDescent="0.2">
      <c r="A141" s="117"/>
      <c r="B141" s="10">
        <v>134</v>
      </c>
      <c r="C141" s="11" t="e">
        <f t="shared" si="10"/>
        <v>#REF!</v>
      </c>
      <c r="D141" s="11" t="e">
        <f t="shared" si="8"/>
        <v>#REF!</v>
      </c>
      <c r="E141" s="11" t="e">
        <f t="shared" si="9"/>
        <v>#REF!</v>
      </c>
      <c r="F141" s="12" t="e">
        <f t="shared" si="11"/>
        <v>#REF!</v>
      </c>
    </row>
    <row r="142" spans="1:6" x14ac:dyDescent="0.2">
      <c r="A142" s="117"/>
      <c r="B142" s="10">
        <v>135</v>
      </c>
      <c r="C142" s="11" t="e">
        <f t="shared" si="10"/>
        <v>#REF!</v>
      </c>
      <c r="D142" s="11" t="e">
        <f t="shared" si="8"/>
        <v>#REF!</v>
      </c>
      <c r="E142" s="11" t="e">
        <f t="shared" si="9"/>
        <v>#REF!</v>
      </c>
      <c r="F142" s="12" t="e">
        <f t="shared" si="11"/>
        <v>#REF!</v>
      </c>
    </row>
    <row r="143" spans="1:6" x14ac:dyDescent="0.2">
      <c r="A143" s="117"/>
      <c r="B143" s="10">
        <v>136</v>
      </c>
      <c r="C143" s="11" t="e">
        <f t="shared" si="10"/>
        <v>#REF!</v>
      </c>
      <c r="D143" s="11" t="e">
        <f t="shared" si="8"/>
        <v>#REF!</v>
      </c>
      <c r="E143" s="11" t="e">
        <f t="shared" si="9"/>
        <v>#REF!</v>
      </c>
      <c r="F143" s="12" t="e">
        <f t="shared" si="11"/>
        <v>#REF!</v>
      </c>
    </row>
    <row r="144" spans="1:6" x14ac:dyDescent="0.2">
      <c r="A144" s="117"/>
      <c r="B144" s="10">
        <v>137</v>
      </c>
      <c r="C144" s="11" t="e">
        <f t="shared" si="10"/>
        <v>#REF!</v>
      </c>
      <c r="D144" s="11" t="e">
        <f t="shared" si="8"/>
        <v>#REF!</v>
      </c>
      <c r="E144" s="11" t="e">
        <f t="shared" si="9"/>
        <v>#REF!</v>
      </c>
      <c r="F144" s="12" t="e">
        <f t="shared" si="11"/>
        <v>#REF!</v>
      </c>
    </row>
    <row r="145" spans="1:6" x14ac:dyDescent="0.2">
      <c r="A145" s="117"/>
      <c r="B145" s="10">
        <v>138</v>
      </c>
      <c r="C145" s="11" t="e">
        <f t="shared" si="10"/>
        <v>#REF!</v>
      </c>
      <c r="D145" s="11" t="e">
        <f t="shared" si="8"/>
        <v>#REF!</v>
      </c>
      <c r="E145" s="11" t="e">
        <f t="shared" si="9"/>
        <v>#REF!</v>
      </c>
      <c r="F145" s="12" t="e">
        <f t="shared" si="11"/>
        <v>#REF!</v>
      </c>
    </row>
    <row r="146" spans="1:6" x14ac:dyDescent="0.2">
      <c r="A146" s="117"/>
      <c r="B146" s="10">
        <v>139</v>
      </c>
      <c r="C146" s="11" t="e">
        <f t="shared" si="10"/>
        <v>#REF!</v>
      </c>
      <c r="D146" s="11" t="e">
        <f t="shared" si="8"/>
        <v>#REF!</v>
      </c>
      <c r="E146" s="11" t="e">
        <f t="shared" si="9"/>
        <v>#REF!</v>
      </c>
      <c r="F146" s="12" t="e">
        <f t="shared" si="11"/>
        <v>#REF!</v>
      </c>
    </row>
    <row r="147" spans="1:6" x14ac:dyDescent="0.2">
      <c r="A147" s="117"/>
      <c r="B147" s="10">
        <v>140</v>
      </c>
      <c r="C147" s="11" t="e">
        <f t="shared" si="10"/>
        <v>#REF!</v>
      </c>
      <c r="D147" s="11" t="e">
        <f t="shared" si="8"/>
        <v>#REF!</v>
      </c>
      <c r="E147" s="11" t="e">
        <f t="shared" si="9"/>
        <v>#REF!</v>
      </c>
      <c r="F147" s="12" t="e">
        <f t="shared" si="11"/>
        <v>#REF!</v>
      </c>
    </row>
    <row r="148" spans="1:6" x14ac:dyDescent="0.2">
      <c r="A148" s="117"/>
      <c r="B148" s="10">
        <v>141</v>
      </c>
      <c r="C148" s="11" t="e">
        <f t="shared" si="10"/>
        <v>#REF!</v>
      </c>
      <c r="D148" s="11" t="e">
        <f t="shared" si="8"/>
        <v>#REF!</v>
      </c>
      <c r="E148" s="11" t="e">
        <f t="shared" si="9"/>
        <v>#REF!</v>
      </c>
      <c r="F148" s="12" t="e">
        <f t="shared" si="11"/>
        <v>#REF!</v>
      </c>
    </row>
    <row r="149" spans="1:6" x14ac:dyDescent="0.2">
      <c r="A149" s="117"/>
      <c r="B149" s="10">
        <v>142</v>
      </c>
      <c r="C149" s="11" t="e">
        <f t="shared" si="10"/>
        <v>#REF!</v>
      </c>
      <c r="D149" s="11" t="e">
        <f t="shared" si="8"/>
        <v>#REF!</v>
      </c>
      <c r="E149" s="11" t="e">
        <f t="shared" si="9"/>
        <v>#REF!</v>
      </c>
      <c r="F149" s="12" t="e">
        <f t="shared" si="11"/>
        <v>#REF!</v>
      </c>
    </row>
    <row r="150" spans="1:6" x14ac:dyDescent="0.2">
      <c r="A150" s="117"/>
      <c r="B150" s="10">
        <v>143</v>
      </c>
      <c r="C150" s="11" t="e">
        <f t="shared" si="10"/>
        <v>#REF!</v>
      </c>
      <c r="D150" s="11" t="e">
        <f t="shared" si="8"/>
        <v>#REF!</v>
      </c>
      <c r="E150" s="11" t="e">
        <f t="shared" si="9"/>
        <v>#REF!</v>
      </c>
      <c r="F150" s="12" t="e">
        <f t="shared" si="11"/>
        <v>#REF!</v>
      </c>
    </row>
    <row r="151" spans="1:6" x14ac:dyDescent="0.2">
      <c r="A151" s="118"/>
      <c r="B151" s="13">
        <v>144</v>
      </c>
      <c r="C151" s="14" t="e">
        <f t="shared" si="10"/>
        <v>#REF!</v>
      </c>
      <c r="D151" s="14" t="e">
        <f t="shared" si="8"/>
        <v>#REF!</v>
      </c>
      <c r="E151" s="14" t="e">
        <f t="shared" si="9"/>
        <v>#REF!</v>
      </c>
      <c r="F151" s="15" t="e">
        <f t="shared" si="11"/>
        <v>#REF!</v>
      </c>
    </row>
    <row r="152" spans="1:6" ht="12.75" customHeight="1" x14ac:dyDescent="0.2">
      <c r="A152" s="116" t="s">
        <v>88</v>
      </c>
      <c r="B152" s="7">
        <v>145</v>
      </c>
      <c r="C152" s="8" t="e">
        <f t="shared" si="10"/>
        <v>#REF!</v>
      </c>
      <c r="D152" s="8" t="e">
        <f t="shared" si="8"/>
        <v>#REF!</v>
      </c>
      <c r="E152" s="8" t="e">
        <f t="shared" si="9"/>
        <v>#REF!</v>
      </c>
      <c r="F152" s="9" t="e">
        <f t="shared" si="11"/>
        <v>#REF!</v>
      </c>
    </row>
    <row r="153" spans="1:6" x14ac:dyDescent="0.2">
      <c r="A153" s="117"/>
      <c r="B153" s="10">
        <v>146</v>
      </c>
      <c r="C153" s="11" t="e">
        <f t="shared" si="10"/>
        <v>#REF!</v>
      </c>
      <c r="D153" s="11" t="e">
        <f t="shared" si="8"/>
        <v>#REF!</v>
      </c>
      <c r="E153" s="11" t="e">
        <f t="shared" si="9"/>
        <v>#REF!</v>
      </c>
      <c r="F153" s="12" t="e">
        <f t="shared" si="11"/>
        <v>#REF!</v>
      </c>
    </row>
    <row r="154" spans="1:6" x14ac:dyDescent="0.2">
      <c r="A154" s="117"/>
      <c r="B154" s="10">
        <v>147</v>
      </c>
      <c r="C154" s="11" t="e">
        <f t="shared" si="10"/>
        <v>#REF!</v>
      </c>
      <c r="D154" s="11" t="e">
        <f t="shared" si="8"/>
        <v>#REF!</v>
      </c>
      <c r="E154" s="11" t="e">
        <f t="shared" si="9"/>
        <v>#REF!</v>
      </c>
      <c r="F154" s="12" t="e">
        <f t="shared" si="11"/>
        <v>#REF!</v>
      </c>
    </row>
    <row r="155" spans="1:6" x14ac:dyDescent="0.2">
      <c r="A155" s="117"/>
      <c r="B155" s="10">
        <v>148</v>
      </c>
      <c r="C155" s="11" t="e">
        <f t="shared" si="10"/>
        <v>#REF!</v>
      </c>
      <c r="D155" s="11" t="e">
        <f t="shared" si="8"/>
        <v>#REF!</v>
      </c>
      <c r="E155" s="11" t="e">
        <f t="shared" si="9"/>
        <v>#REF!</v>
      </c>
      <c r="F155" s="12" t="e">
        <f t="shared" si="11"/>
        <v>#REF!</v>
      </c>
    </row>
    <row r="156" spans="1:6" x14ac:dyDescent="0.2">
      <c r="A156" s="117"/>
      <c r="B156" s="10">
        <v>149</v>
      </c>
      <c r="C156" s="11" t="e">
        <f t="shared" si="10"/>
        <v>#REF!</v>
      </c>
      <c r="D156" s="11" t="e">
        <f t="shared" si="8"/>
        <v>#REF!</v>
      </c>
      <c r="E156" s="11" t="e">
        <f t="shared" si="9"/>
        <v>#REF!</v>
      </c>
      <c r="F156" s="12" t="e">
        <f t="shared" si="11"/>
        <v>#REF!</v>
      </c>
    </row>
    <row r="157" spans="1:6" x14ac:dyDescent="0.2">
      <c r="A157" s="117"/>
      <c r="B157" s="10">
        <v>150</v>
      </c>
      <c r="C157" s="11" t="e">
        <f t="shared" si="10"/>
        <v>#REF!</v>
      </c>
      <c r="D157" s="11" t="e">
        <f t="shared" si="8"/>
        <v>#REF!</v>
      </c>
      <c r="E157" s="11" t="e">
        <f t="shared" si="9"/>
        <v>#REF!</v>
      </c>
      <c r="F157" s="12" t="e">
        <f t="shared" si="11"/>
        <v>#REF!</v>
      </c>
    </row>
    <row r="158" spans="1:6" x14ac:dyDescent="0.2">
      <c r="A158" s="117"/>
      <c r="B158" s="10">
        <v>151</v>
      </c>
      <c r="C158" s="11" t="e">
        <f t="shared" si="10"/>
        <v>#REF!</v>
      </c>
      <c r="D158" s="11" t="e">
        <f t="shared" si="8"/>
        <v>#REF!</v>
      </c>
      <c r="E158" s="11" t="e">
        <f t="shared" si="9"/>
        <v>#REF!</v>
      </c>
      <c r="F158" s="12" t="e">
        <f t="shared" si="11"/>
        <v>#REF!</v>
      </c>
    </row>
    <row r="159" spans="1:6" x14ac:dyDescent="0.2">
      <c r="A159" s="117"/>
      <c r="B159" s="10">
        <v>152</v>
      </c>
      <c r="C159" s="11" t="e">
        <f t="shared" si="10"/>
        <v>#REF!</v>
      </c>
      <c r="D159" s="11" t="e">
        <f t="shared" si="8"/>
        <v>#REF!</v>
      </c>
      <c r="E159" s="11" t="e">
        <f t="shared" si="9"/>
        <v>#REF!</v>
      </c>
      <c r="F159" s="12" t="e">
        <f t="shared" si="11"/>
        <v>#REF!</v>
      </c>
    </row>
    <row r="160" spans="1:6" x14ac:dyDescent="0.2">
      <c r="A160" s="117"/>
      <c r="B160" s="10">
        <v>153</v>
      </c>
      <c r="C160" s="11" t="e">
        <f t="shared" si="10"/>
        <v>#REF!</v>
      </c>
      <c r="D160" s="11" t="e">
        <f t="shared" si="8"/>
        <v>#REF!</v>
      </c>
      <c r="E160" s="11" t="e">
        <f t="shared" si="9"/>
        <v>#REF!</v>
      </c>
      <c r="F160" s="12" t="e">
        <f t="shared" si="11"/>
        <v>#REF!</v>
      </c>
    </row>
    <row r="161" spans="1:6" x14ac:dyDescent="0.2">
      <c r="A161" s="117"/>
      <c r="B161" s="10">
        <v>154</v>
      </c>
      <c r="C161" s="11" t="e">
        <f t="shared" si="10"/>
        <v>#REF!</v>
      </c>
      <c r="D161" s="11" t="e">
        <f t="shared" si="8"/>
        <v>#REF!</v>
      </c>
      <c r="E161" s="11" t="e">
        <f t="shared" si="9"/>
        <v>#REF!</v>
      </c>
      <c r="F161" s="12" t="e">
        <f t="shared" si="11"/>
        <v>#REF!</v>
      </c>
    </row>
    <row r="162" spans="1:6" x14ac:dyDescent="0.2">
      <c r="A162" s="117"/>
      <c r="B162" s="10">
        <v>155</v>
      </c>
      <c r="C162" s="11" t="e">
        <f t="shared" si="10"/>
        <v>#REF!</v>
      </c>
      <c r="D162" s="11" t="e">
        <f t="shared" si="8"/>
        <v>#REF!</v>
      </c>
      <c r="E162" s="11" t="e">
        <f t="shared" si="9"/>
        <v>#REF!</v>
      </c>
      <c r="F162" s="12" t="e">
        <f t="shared" si="11"/>
        <v>#REF!</v>
      </c>
    </row>
    <row r="163" spans="1:6" x14ac:dyDescent="0.2">
      <c r="A163" s="118"/>
      <c r="B163" s="13">
        <v>156</v>
      </c>
      <c r="C163" s="14" t="e">
        <f t="shared" si="10"/>
        <v>#REF!</v>
      </c>
      <c r="D163" s="14" t="e">
        <f t="shared" si="8"/>
        <v>#REF!</v>
      </c>
      <c r="E163" s="14" t="e">
        <f t="shared" si="9"/>
        <v>#REF!</v>
      </c>
      <c r="F163" s="15" t="e">
        <f t="shared" si="11"/>
        <v>#REF!</v>
      </c>
    </row>
    <row r="164" spans="1:6" ht="12.75" customHeight="1" x14ac:dyDescent="0.2">
      <c r="A164" s="116" t="s">
        <v>89</v>
      </c>
      <c r="B164" s="7">
        <v>157</v>
      </c>
      <c r="C164" s="8" t="e">
        <f t="shared" si="10"/>
        <v>#REF!</v>
      </c>
      <c r="D164" s="8" t="e">
        <f t="shared" si="8"/>
        <v>#REF!</v>
      </c>
      <c r="E164" s="8" t="e">
        <f t="shared" si="9"/>
        <v>#REF!</v>
      </c>
      <c r="F164" s="9" t="e">
        <f t="shared" si="11"/>
        <v>#REF!</v>
      </c>
    </row>
    <row r="165" spans="1:6" x14ac:dyDescent="0.2">
      <c r="A165" s="117"/>
      <c r="B165" s="10">
        <v>158</v>
      </c>
      <c r="C165" s="11" t="e">
        <f t="shared" si="10"/>
        <v>#REF!</v>
      </c>
      <c r="D165" s="11" t="e">
        <f t="shared" si="8"/>
        <v>#REF!</v>
      </c>
      <c r="E165" s="11" t="e">
        <f t="shared" si="9"/>
        <v>#REF!</v>
      </c>
      <c r="F165" s="12" t="e">
        <f t="shared" si="11"/>
        <v>#REF!</v>
      </c>
    </row>
    <row r="166" spans="1:6" x14ac:dyDescent="0.2">
      <c r="A166" s="117"/>
      <c r="B166" s="10">
        <v>159</v>
      </c>
      <c r="C166" s="11" t="e">
        <f t="shared" si="10"/>
        <v>#REF!</v>
      </c>
      <c r="D166" s="11" t="e">
        <f t="shared" si="8"/>
        <v>#REF!</v>
      </c>
      <c r="E166" s="11" t="e">
        <f t="shared" si="9"/>
        <v>#REF!</v>
      </c>
      <c r="F166" s="12" t="e">
        <f t="shared" si="11"/>
        <v>#REF!</v>
      </c>
    </row>
    <row r="167" spans="1:6" x14ac:dyDescent="0.2">
      <c r="A167" s="117"/>
      <c r="B167" s="10">
        <v>160</v>
      </c>
      <c r="C167" s="11" t="e">
        <f t="shared" si="10"/>
        <v>#REF!</v>
      </c>
      <c r="D167" s="11" t="e">
        <f t="shared" si="8"/>
        <v>#REF!</v>
      </c>
      <c r="E167" s="11" t="e">
        <f t="shared" si="9"/>
        <v>#REF!</v>
      </c>
      <c r="F167" s="12" t="e">
        <f t="shared" si="11"/>
        <v>#REF!</v>
      </c>
    </row>
    <row r="168" spans="1:6" x14ac:dyDescent="0.2">
      <c r="A168" s="117"/>
      <c r="B168" s="10">
        <v>161</v>
      </c>
      <c r="C168" s="11" t="e">
        <f t="shared" si="10"/>
        <v>#REF!</v>
      </c>
      <c r="D168" s="11" t="e">
        <f t="shared" si="8"/>
        <v>#REF!</v>
      </c>
      <c r="E168" s="11" t="e">
        <f t="shared" si="9"/>
        <v>#REF!</v>
      </c>
      <c r="F168" s="12" t="e">
        <f t="shared" si="11"/>
        <v>#REF!</v>
      </c>
    </row>
    <row r="169" spans="1:6" x14ac:dyDescent="0.2">
      <c r="A169" s="117"/>
      <c r="B169" s="10">
        <v>162</v>
      </c>
      <c r="C169" s="11" t="e">
        <f t="shared" si="10"/>
        <v>#REF!</v>
      </c>
      <c r="D169" s="11" t="e">
        <f t="shared" si="8"/>
        <v>#REF!</v>
      </c>
      <c r="E169" s="11" t="e">
        <f t="shared" si="9"/>
        <v>#REF!</v>
      </c>
      <c r="F169" s="12" t="e">
        <f t="shared" si="11"/>
        <v>#REF!</v>
      </c>
    </row>
    <row r="170" spans="1:6" x14ac:dyDescent="0.2">
      <c r="A170" s="117"/>
      <c r="B170" s="10">
        <v>163</v>
      </c>
      <c r="C170" s="11" t="e">
        <f t="shared" si="10"/>
        <v>#REF!</v>
      </c>
      <c r="D170" s="11" t="e">
        <f t="shared" si="8"/>
        <v>#REF!</v>
      </c>
      <c r="E170" s="11" t="e">
        <f t="shared" si="9"/>
        <v>#REF!</v>
      </c>
      <c r="F170" s="12" t="e">
        <f t="shared" si="11"/>
        <v>#REF!</v>
      </c>
    </row>
    <row r="171" spans="1:6" x14ac:dyDescent="0.2">
      <c r="A171" s="117"/>
      <c r="B171" s="10">
        <v>164</v>
      </c>
      <c r="C171" s="11" t="e">
        <f t="shared" si="10"/>
        <v>#REF!</v>
      </c>
      <c r="D171" s="11" t="e">
        <f t="shared" si="8"/>
        <v>#REF!</v>
      </c>
      <c r="E171" s="11" t="e">
        <f t="shared" si="9"/>
        <v>#REF!</v>
      </c>
      <c r="F171" s="12" t="e">
        <f t="shared" si="11"/>
        <v>#REF!</v>
      </c>
    </row>
    <row r="172" spans="1:6" x14ac:dyDescent="0.2">
      <c r="A172" s="117"/>
      <c r="B172" s="10">
        <v>165</v>
      </c>
      <c r="C172" s="11" t="e">
        <f t="shared" si="10"/>
        <v>#REF!</v>
      </c>
      <c r="D172" s="11" t="e">
        <f t="shared" si="8"/>
        <v>#REF!</v>
      </c>
      <c r="E172" s="11" t="e">
        <f t="shared" si="9"/>
        <v>#REF!</v>
      </c>
      <c r="F172" s="12" t="e">
        <f t="shared" si="11"/>
        <v>#REF!</v>
      </c>
    </row>
    <row r="173" spans="1:6" x14ac:dyDescent="0.2">
      <c r="A173" s="117"/>
      <c r="B173" s="10">
        <v>166</v>
      </c>
      <c r="C173" s="11" t="e">
        <f t="shared" si="10"/>
        <v>#REF!</v>
      </c>
      <c r="D173" s="11" t="e">
        <f t="shared" si="8"/>
        <v>#REF!</v>
      </c>
      <c r="E173" s="11" t="e">
        <f t="shared" si="9"/>
        <v>#REF!</v>
      </c>
      <c r="F173" s="12" t="e">
        <f t="shared" si="11"/>
        <v>#REF!</v>
      </c>
    </row>
    <row r="174" spans="1:6" x14ac:dyDescent="0.2">
      <c r="A174" s="117"/>
      <c r="B174" s="10">
        <v>167</v>
      </c>
      <c r="C174" s="11" t="e">
        <f t="shared" si="10"/>
        <v>#REF!</v>
      </c>
      <c r="D174" s="11" t="e">
        <f t="shared" si="8"/>
        <v>#REF!</v>
      </c>
      <c r="E174" s="11" t="e">
        <f t="shared" si="9"/>
        <v>#REF!</v>
      </c>
      <c r="F174" s="12" t="e">
        <f t="shared" si="11"/>
        <v>#REF!</v>
      </c>
    </row>
    <row r="175" spans="1:6" x14ac:dyDescent="0.2">
      <c r="A175" s="118"/>
      <c r="B175" s="13">
        <v>168</v>
      </c>
      <c r="C175" s="14" t="e">
        <f t="shared" si="10"/>
        <v>#REF!</v>
      </c>
      <c r="D175" s="14" t="e">
        <f t="shared" si="8"/>
        <v>#REF!</v>
      </c>
      <c r="E175" s="14" t="e">
        <f t="shared" si="9"/>
        <v>#REF!</v>
      </c>
      <c r="F175" s="15" t="e">
        <f t="shared" si="11"/>
        <v>#REF!</v>
      </c>
    </row>
    <row r="176" spans="1:6" ht="12.75" customHeight="1" x14ac:dyDescent="0.2">
      <c r="A176" s="116" t="s">
        <v>90</v>
      </c>
      <c r="B176" s="7">
        <v>169</v>
      </c>
      <c r="C176" s="8" t="e">
        <f t="shared" si="10"/>
        <v>#REF!</v>
      </c>
      <c r="D176" s="8" t="e">
        <f t="shared" si="8"/>
        <v>#REF!</v>
      </c>
      <c r="E176" s="8" t="e">
        <f t="shared" si="9"/>
        <v>#REF!</v>
      </c>
      <c r="F176" s="9" t="e">
        <f t="shared" si="11"/>
        <v>#REF!</v>
      </c>
    </row>
    <row r="177" spans="1:6" x14ac:dyDescent="0.2">
      <c r="A177" s="117"/>
      <c r="B177" s="10">
        <v>170</v>
      </c>
      <c r="C177" s="11" t="e">
        <f t="shared" si="10"/>
        <v>#REF!</v>
      </c>
      <c r="D177" s="11" t="e">
        <f t="shared" si="8"/>
        <v>#REF!</v>
      </c>
      <c r="E177" s="11" t="e">
        <f t="shared" si="9"/>
        <v>#REF!</v>
      </c>
      <c r="F177" s="12" t="e">
        <f t="shared" si="11"/>
        <v>#REF!</v>
      </c>
    </row>
    <row r="178" spans="1:6" x14ac:dyDescent="0.2">
      <c r="A178" s="117"/>
      <c r="B178" s="10">
        <v>171</v>
      </c>
      <c r="C178" s="11" t="e">
        <f t="shared" si="10"/>
        <v>#REF!</v>
      </c>
      <c r="D178" s="11" t="e">
        <f t="shared" si="8"/>
        <v>#REF!</v>
      </c>
      <c r="E178" s="11" t="e">
        <f t="shared" si="9"/>
        <v>#REF!</v>
      </c>
      <c r="F178" s="12" t="e">
        <f t="shared" si="11"/>
        <v>#REF!</v>
      </c>
    </row>
    <row r="179" spans="1:6" x14ac:dyDescent="0.2">
      <c r="A179" s="117"/>
      <c r="B179" s="10">
        <v>172</v>
      </c>
      <c r="C179" s="11" t="e">
        <f t="shared" si="10"/>
        <v>#REF!</v>
      </c>
      <c r="D179" s="11" t="e">
        <f t="shared" si="8"/>
        <v>#REF!</v>
      </c>
      <c r="E179" s="11" t="e">
        <f t="shared" si="9"/>
        <v>#REF!</v>
      </c>
      <c r="F179" s="12" t="e">
        <f t="shared" si="11"/>
        <v>#REF!</v>
      </c>
    </row>
    <row r="180" spans="1:6" x14ac:dyDescent="0.2">
      <c r="A180" s="117"/>
      <c r="B180" s="10">
        <v>173</v>
      </c>
      <c r="C180" s="11" t="e">
        <f t="shared" si="10"/>
        <v>#REF!</v>
      </c>
      <c r="D180" s="11" t="e">
        <f t="shared" si="8"/>
        <v>#REF!</v>
      </c>
      <c r="E180" s="11" t="e">
        <f t="shared" si="9"/>
        <v>#REF!</v>
      </c>
      <c r="F180" s="12" t="e">
        <f t="shared" si="11"/>
        <v>#REF!</v>
      </c>
    </row>
    <row r="181" spans="1:6" x14ac:dyDescent="0.2">
      <c r="A181" s="117"/>
      <c r="B181" s="10">
        <v>174</v>
      </c>
      <c r="C181" s="11" t="e">
        <f t="shared" si="10"/>
        <v>#REF!</v>
      </c>
      <c r="D181" s="11" t="e">
        <f t="shared" si="8"/>
        <v>#REF!</v>
      </c>
      <c r="E181" s="11" t="e">
        <f t="shared" si="9"/>
        <v>#REF!</v>
      </c>
      <c r="F181" s="12" t="e">
        <f t="shared" si="11"/>
        <v>#REF!</v>
      </c>
    </row>
    <row r="182" spans="1:6" x14ac:dyDescent="0.2">
      <c r="A182" s="117"/>
      <c r="B182" s="10">
        <v>175</v>
      </c>
      <c r="C182" s="11" t="e">
        <f t="shared" si="10"/>
        <v>#REF!</v>
      </c>
      <c r="D182" s="11" t="e">
        <f t="shared" si="8"/>
        <v>#REF!</v>
      </c>
      <c r="E182" s="11" t="e">
        <f t="shared" si="9"/>
        <v>#REF!</v>
      </c>
      <c r="F182" s="12" t="e">
        <f t="shared" si="11"/>
        <v>#REF!</v>
      </c>
    </row>
    <row r="183" spans="1:6" x14ac:dyDescent="0.2">
      <c r="A183" s="117"/>
      <c r="B183" s="10">
        <v>176</v>
      </c>
      <c r="C183" s="11" t="e">
        <f t="shared" si="10"/>
        <v>#REF!</v>
      </c>
      <c r="D183" s="11" t="e">
        <f t="shared" si="8"/>
        <v>#REF!</v>
      </c>
      <c r="E183" s="11" t="e">
        <f t="shared" si="9"/>
        <v>#REF!</v>
      </c>
      <c r="F183" s="12" t="e">
        <f t="shared" si="11"/>
        <v>#REF!</v>
      </c>
    </row>
    <row r="184" spans="1:6" x14ac:dyDescent="0.2">
      <c r="A184" s="117"/>
      <c r="B184" s="10">
        <v>177</v>
      </c>
      <c r="C184" s="11" t="e">
        <f t="shared" si="10"/>
        <v>#REF!</v>
      </c>
      <c r="D184" s="11" t="e">
        <f t="shared" si="8"/>
        <v>#REF!</v>
      </c>
      <c r="E184" s="11" t="e">
        <f t="shared" si="9"/>
        <v>#REF!</v>
      </c>
      <c r="F184" s="12" t="e">
        <f t="shared" si="11"/>
        <v>#REF!</v>
      </c>
    </row>
    <row r="185" spans="1:6" x14ac:dyDescent="0.2">
      <c r="A185" s="117"/>
      <c r="B185" s="10">
        <v>178</v>
      </c>
      <c r="C185" s="11" t="e">
        <f t="shared" si="10"/>
        <v>#REF!</v>
      </c>
      <c r="D185" s="11" t="e">
        <f t="shared" si="8"/>
        <v>#REF!</v>
      </c>
      <c r="E185" s="11" t="e">
        <f t="shared" si="9"/>
        <v>#REF!</v>
      </c>
      <c r="F185" s="12" t="e">
        <f t="shared" si="11"/>
        <v>#REF!</v>
      </c>
    </row>
    <row r="186" spans="1:6" x14ac:dyDescent="0.2">
      <c r="A186" s="117"/>
      <c r="B186" s="10">
        <v>179</v>
      </c>
      <c r="C186" s="11" t="e">
        <f t="shared" si="10"/>
        <v>#REF!</v>
      </c>
      <c r="D186" s="11" t="e">
        <f t="shared" si="8"/>
        <v>#REF!</v>
      </c>
      <c r="E186" s="11" t="e">
        <f t="shared" si="9"/>
        <v>#REF!</v>
      </c>
      <c r="F186" s="12" t="e">
        <f t="shared" si="11"/>
        <v>#REF!</v>
      </c>
    </row>
    <row r="187" spans="1:6" x14ac:dyDescent="0.2">
      <c r="A187" s="118"/>
      <c r="B187" s="13">
        <v>180</v>
      </c>
      <c r="C187" s="14" t="e">
        <f t="shared" si="10"/>
        <v>#REF!</v>
      </c>
      <c r="D187" s="14" t="e">
        <f t="shared" si="8"/>
        <v>#REF!</v>
      </c>
      <c r="E187" s="14" t="e">
        <f t="shared" si="9"/>
        <v>#REF!</v>
      </c>
      <c r="F187" s="15" t="e">
        <f t="shared" si="11"/>
        <v>#REF!</v>
      </c>
    </row>
    <row r="188" spans="1:6" ht="12.75" customHeight="1" x14ac:dyDescent="0.2">
      <c r="A188" s="116" t="s">
        <v>91</v>
      </c>
      <c r="B188" s="7">
        <v>181</v>
      </c>
      <c r="C188" s="8" t="e">
        <f t="shared" si="10"/>
        <v>#REF!</v>
      </c>
      <c r="D188" s="8" t="e">
        <f t="shared" si="8"/>
        <v>#REF!</v>
      </c>
      <c r="E188" s="8" t="e">
        <f t="shared" si="9"/>
        <v>#REF!</v>
      </c>
      <c r="F188" s="9" t="e">
        <f t="shared" si="11"/>
        <v>#REF!</v>
      </c>
    </row>
    <row r="189" spans="1:6" x14ac:dyDescent="0.2">
      <c r="A189" s="117"/>
      <c r="B189" s="10">
        <v>182</v>
      </c>
      <c r="C189" s="11" t="e">
        <f t="shared" si="10"/>
        <v>#REF!</v>
      </c>
      <c r="D189" s="11" t="e">
        <f t="shared" si="8"/>
        <v>#REF!</v>
      </c>
      <c r="E189" s="11" t="e">
        <f t="shared" si="9"/>
        <v>#REF!</v>
      </c>
      <c r="F189" s="12" t="e">
        <f t="shared" si="11"/>
        <v>#REF!</v>
      </c>
    </row>
    <row r="190" spans="1:6" x14ac:dyDescent="0.2">
      <c r="A190" s="117"/>
      <c r="B190" s="10">
        <v>183</v>
      </c>
      <c r="C190" s="11" t="e">
        <f t="shared" si="10"/>
        <v>#REF!</v>
      </c>
      <c r="D190" s="11" t="e">
        <f t="shared" si="8"/>
        <v>#REF!</v>
      </c>
      <c r="E190" s="11" t="e">
        <f t="shared" si="9"/>
        <v>#REF!</v>
      </c>
      <c r="F190" s="12" t="e">
        <f t="shared" si="11"/>
        <v>#REF!</v>
      </c>
    </row>
    <row r="191" spans="1:6" x14ac:dyDescent="0.2">
      <c r="A191" s="117"/>
      <c r="B191" s="10">
        <v>184</v>
      </c>
      <c r="C191" s="11" t="e">
        <f t="shared" si="10"/>
        <v>#REF!</v>
      </c>
      <c r="D191" s="11" t="e">
        <f t="shared" si="8"/>
        <v>#REF!</v>
      </c>
      <c r="E191" s="11" t="e">
        <f t="shared" si="9"/>
        <v>#REF!</v>
      </c>
      <c r="F191" s="12" t="e">
        <f t="shared" si="11"/>
        <v>#REF!</v>
      </c>
    </row>
    <row r="192" spans="1:6" x14ac:dyDescent="0.2">
      <c r="A192" s="117"/>
      <c r="B192" s="10">
        <v>185</v>
      </c>
      <c r="C192" s="11" t="e">
        <f t="shared" si="10"/>
        <v>#REF!</v>
      </c>
      <c r="D192" s="11" t="e">
        <f t="shared" si="8"/>
        <v>#REF!</v>
      </c>
      <c r="E192" s="11" t="e">
        <f t="shared" si="9"/>
        <v>#REF!</v>
      </c>
      <c r="F192" s="12" t="e">
        <f t="shared" si="11"/>
        <v>#REF!</v>
      </c>
    </row>
    <row r="193" spans="1:6" x14ac:dyDescent="0.2">
      <c r="A193" s="117"/>
      <c r="B193" s="10">
        <v>186</v>
      </c>
      <c r="C193" s="11" t="e">
        <f t="shared" si="10"/>
        <v>#REF!</v>
      </c>
      <c r="D193" s="11" t="e">
        <f t="shared" si="8"/>
        <v>#REF!</v>
      </c>
      <c r="E193" s="11" t="e">
        <f t="shared" si="9"/>
        <v>#REF!</v>
      </c>
      <c r="F193" s="12" t="e">
        <f t="shared" si="11"/>
        <v>#REF!</v>
      </c>
    </row>
    <row r="194" spans="1:6" x14ac:dyDescent="0.2">
      <c r="A194" s="117"/>
      <c r="B194" s="10">
        <v>187</v>
      </c>
      <c r="C194" s="11" t="e">
        <f t="shared" si="10"/>
        <v>#REF!</v>
      </c>
      <c r="D194" s="11" t="e">
        <f t="shared" si="8"/>
        <v>#REF!</v>
      </c>
      <c r="E194" s="11" t="e">
        <f t="shared" si="9"/>
        <v>#REF!</v>
      </c>
      <c r="F194" s="12" t="e">
        <f t="shared" si="11"/>
        <v>#REF!</v>
      </c>
    </row>
    <row r="195" spans="1:6" x14ac:dyDescent="0.2">
      <c r="A195" s="117"/>
      <c r="B195" s="10">
        <v>188</v>
      </c>
      <c r="C195" s="11" t="e">
        <f t="shared" si="10"/>
        <v>#REF!</v>
      </c>
      <c r="D195" s="11" t="e">
        <f t="shared" si="8"/>
        <v>#REF!</v>
      </c>
      <c r="E195" s="11" t="e">
        <f t="shared" si="9"/>
        <v>#REF!</v>
      </c>
      <c r="F195" s="12" t="e">
        <f t="shared" si="11"/>
        <v>#REF!</v>
      </c>
    </row>
    <row r="196" spans="1:6" x14ac:dyDescent="0.2">
      <c r="A196" s="117"/>
      <c r="B196" s="10">
        <v>189</v>
      </c>
      <c r="C196" s="11" t="e">
        <f t="shared" si="10"/>
        <v>#REF!</v>
      </c>
      <c r="D196" s="11" t="e">
        <f t="shared" si="8"/>
        <v>#REF!</v>
      </c>
      <c r="E196" s="11" t="e">
        <f t="shared" si="9"/>
        <v>#REF!</v>
      </c>
      <c r="F196" s="12" t="e">
        <f t="shared" si="11"/>
        <v>#REF!</v>
      </c>
    </row>
    <row r="197" spans="1:6" x14ac:dyDescent="0.2">
      <c r="A197" s="117"/>
      <c r="B197" s="10">
        <v>190</v>
      </c>
      <c r="C197" s="11" t="e">
        <f t="shared" si="10"/>
        <v>#REF!</v>
      </c>
      <c r="D197" s="11" t="e">
        <f t="shared" si="8"/>
        <v>#REF!</v>
      </c>
      <c r="E197" s="11" t="e">
        <f t="shared" si="9"/>
        <v>#REF!</v>
      </c>
      <c r="F197" s="12" t="e">
        <f t="shared" si="11"/>
        <v>#REF!</v>
      </c>
    </row>
    <row r="198" spans="1:6" x14ac:dyDescent="0.2">
      <c r="A198" s="117"/>
      <c r="B198" s="10">
        <v>191</v>
      </c>
      <c r="C198" s="11" t="e">
        <f t="shared" si="10"/>
        <v>#REF!</v>
      </c>
      <c r="D198" s="11" t="e">
        <f t="shared" si="8"/>
        <v>#REF!</v>
      </c>
      <c r="E198" s="11" t="e">
        <f t="shared" si="9"/>
        <v>#REF!</v>
      </c>
      <c r="F198" s="12" t="e">
        <f t="shared" si="11"/>
        <v>#REF!</v>
      </c>
    </row>
    <row r="199" spans="1:6" x14ac:dyDescent="0.2">
      <c r="A199" s="118"/>
      <c r="B199" s="13">
        <v>192</v>
      </c>
      <c r="C199" s="14" t="e">
        <f t="shared" si="10"/>
        <v>#REF!</v>
      </c>
      <c r="D199" s="14" t="e">
        <f t="shared" si="8"/>
        <v>#REF!</v>
      </c>
      <c r="E199" s="14" t="e">
        <f t="shared" si="9"/>
        <v>#REF!</v>
      </c>
      <c r="F199" s="15" t="e">
        <f t="shared" si="11"/>
        <v>#REF!</v>
      </c>
    </row>
    <row r="200" spans="1:6" ht="12.75" customHeight="1" x14ac:dyDescent="0.2">
      <c r="A200" s="116" t="s">
        <v>92</v>
      </c>
      <c r="B200" s="7">
        <v>193</v>
      </c>
      <c r="C200" s="8" t="e">
        <f t="shared" si="10"/>
        <v>#REF!</v>
      </c>
      <c r="D200" s="8" t="e">
        <f t="shared" ref="D200:D263" si="12">PPMT($C$2/12,1,($C$3*12)+1-B200,C200,0)*-1</f>
        <v>#REF!</v>
      </c>
      <c r="E200" s="8" t="e">
        <f t="shared" ref="E200:E263" si="13">IPMT($C$2/12,1,($C$3*12)+1-B200,C200,0)*-1</f>
        <v>#REF!</v>
      </c>
      <c r="F200" s="9" t="e">
        <f t="shared" si="11"/>
        <v>#REF!</v>
      </c>
    </row>
    <row r="201" spans="1:6" x14ac:dyDescent="0.2">
      <c r="A201" s="117"/>
      <c r="B201" s="10">
        <v>194</v>
      </c>
      <c r="C201" s="11" t="e">
        <f t="shared" ref="C201:C264" si="14">C200-D200</f>
        <v>#REF!</v>
      </c>
      <c r="D201" s="11" t="e">
        <f t="shared" si="12"/>
        <v>#REF!</v>
      </c>
      <c r="E201" s="11" t="e">
        <f t="shared" si="13"/>
        <v>#REF!</v>
      </c>
      <c r="F201" s="12" t="e">
        <f t="shared" ref="F201:F264" si="15">SUM(D201:E201)</f>
        <v>#REF!</v>
      </c>
    </row>
    <row r="202" spans="1:6" x14ac:dyDescent="0.2">
      <c r="A202" s="117"/>
      <c r="B202" s="10">
        <v>195</v>
      </c>
      <c r="C202" s="11" t="e">
        <f t="shared" si="14"/>
        <v>#REF!</v>
      </c>
      <c r="D202" s="11" t="e">
        <f t="shared" si="12"/>
        <v>#REF!</v>
      </c>
      <c r="E202" s="11" t="e">
        <f t="shared" si="13"/>
        <v>#REF!</v>
      </c>
      <c r="F202" s="12" t="e">
        <f t="shared" si="15"/>
        <v>#REF!</v>
      </c>
    </row>
    <row r="203" spans="1:6" x14ac:dyDescent="0.2">
      <c r="A203" s="117"/>
      <c r="B203" s="10">
        <v>196</v>
      </c>
      <c r="C203" s="11" t="e">
        <f t="shared" si="14"/>
        <v>#REF!</v>
      </c>
      <c r="D203" s="11" t="e">
        <f t="shared" si="12"/>
        <v>#REF!</v>
      </c>
      <c r="E203" s="11" t="e">
        <f t="shared" si="13"/>
        <v>#REF!</v>
      </c>
      <c r="F203" s="12" t="e">
        <f t="shared" si="15"/>
        <v>#REF!</v>
      </c>
    </row>
    <row r="204" spans="1:6" x14ac:dyDescent="0.2">
      <c r="A204" s="117"/>
      <c r="B204" s="10">
        <v>197</v>
      </c>
      <c r="C204" s="11" t="e">
        <f t="shared" si="14"/>
        <v>#REF!</v>
      </c>
      <c r="D204" s="11" t="e">
        <f t="shared" si="12"/>
        <v>#REF!</v>
      </c>
      <c r="E204" s="11" t="e">
        <f t="shared" si="13"/>
        <v>#REF!</v>
      </c>
      <c r="F204" s="12" t="e">
        <f t="shared" si="15"/>
        <v>#REF!</v>
      </c>
    </row>
    <row r="205" spans="1:6" x14ac:dyDescent="0.2">
      <c r="A205" s="117"/>
      <c r="B205" s="10">
        <v>198</v>
      </c>
      <c r="C205" s="11" t="e">
        <f t="shared" si="14"/>
        <v>#REF!</v>
      </c>
      <c r="D205" s="11" t="e">
        <f t="shared" si="12"/>
        <v>#REF!</v>
      </c>
      <c r="E205" s="11" t="e">
        <f t="shared" si="13"/>
        <v>#REF!</v>
      </c>
      <c r="F205" s="12" t="e">
        <f t="shared" si="15"/>
        <v>#REF!</v>
      </c>
    </row>
    <row r="206" spans="1:6" x14ac:dyDescent="0.2">
      <c r="A206" s="117"/>
      <c r="B206" s="10">
        <v>199</v>
      </c>
      <c r="C206" s="11" t="e">
        <f t="shared" si="14"/>
        <v>#REF!</v>
      </c>
      <c r="D206" s="11" t="e">
        <f t="shared" si="12"/>
        <v>#REF!</v>
      </c>
      <c r="E206" s="11" t="e">
        <f t="shared" si="13"/>
        <v>#REF!</v>
      </c>
      <c r="F206" s="12" t="e">
        <f t="shared" si="15"/>
        <v>#REF!</v>
      </c>
    </row>
    <row r="207" spans="1:6" x14ac:dyDescent="0.2">
      <c r="A207" s="117"/>
      <c r="B207" s="10">
        <v>200</v>
      </c>
      <c r="C207" s="11" t="e">
        <f t="shared" si="14"/>
        <v>#REF!</v>
      </c>
      <c r="D207" s="11" t="e">
        <f t="shared" si="12"/>
        <v>#REF!</v>
      </c>
      <c r="E207" s="11" t="e">
        <f t="shared" si="13"/>
        <v>#REF!</v>
      </c>
      <c r="F207" s="12" t="e">
        <f t="shared" si="15"/>
        <v>#REF!</v>
      </c>
    </row>
    <row r="208" spans="1:6" x14ac:dyDescent="0.2">
      <c r="A208" s="117"/>
      <c r="B208" s="10">
        <v>201</v>
      </c>
      <c r="C208" s="11" t="e">
        <f t="shared" si="14"/>
        <v>#REF!</v>
      </c>
      <c r="D208" s="11" t="e">
        <f t="shared" si="12"/>
        <v>#REF!</v>
      </c>
      <c r="E208" s="11" t="e">
        <f t="shared" si="13"/>
        <v>#REF!</v>
      </c>
      <c r="F208" s="12" t="e">
        <f t="shared" si="15"/>
        <v>#REF!</v>
      </c>
    </row>
    <row r="209" spans="1:6" x14ac:dyDescent="0.2">
      <c r="A209" s="117"/>
      <c r="B209" s="10">
        <v>202</v>
      </c>
      <c r="C209" s="11" t="e">
        <f t="shared" si="14"/>
        <v>#REF!</v>
      </c>
      <c r="D209" s="11" t="e">
        <f t="shared" si="12"/>
        <v>#REF!</v>
      </c>
      <c r="E209" s="11" t="e">
        <f t="shared" si="13"/>
        <v>#REF!</v>
      </c>
      <c r="F209" s="12" t="e">
        <f t="shared" si="15"/>
        <v>#REF!</v>
      </c>
    </row>
    <row r="210" spans="1:6" x14ac:dyDescent="0.2">
      <c r="A210" s="117"/>
      <c r="B210" s="10">
        <v>203</v>
      </c>
      <c r="C210" s="11" t="e">
        <f t="shared" si="14"/>
        <v>#REF!</v>
      </c>
      <c r="D210" s="11" t="e">
        <f t="shared" si="12"/>
        <v>#REF!</v>
      </c>
      <c r="E210" s="11" t="e">
        <f t="shared" si="13"/>
        <v>#REF!</v>
      </c>
      <c r="F210" s="12" t="e">
        <f t="shared" si="15"/>
        <v>#REF!</v>
      </c>
    </row>
    <row r="211" spans="1:6" x14ac:dyDescent="0.2">
      <c r="A211" s="118"/>
      <c r="B211" s="13">
        <v>204</v>
      </c>
      <c r="C211" s="14" t="e">
        <f t="shared" si="14"/>
        <v>#REF!</v>
      </c>
      <c r="D211" s="14" t="e">
        <f t="shared" si="12"/>
        <v>#REF!</v>
      </c>
      <c r="E211" s="14" t="e">
        <f t="shared" si="13"/>
        <v>#REF!</v>
      </c>
      <c r="F211" s="15" t="e">
        <f t="shared" si="15"/>
        <v>#REF!</v>
      </c>
    </row>
    <row r="212" spans="1:6" ht="12.75" customHeight="1" x14ac:dyDescent="0.2">
      <c r="A212" s="116" t="s">
        <v>93</v>
      </c>
      <c r="B212" s="7">
        <v>205</v>
      </c>
      <c r="C212" s="8" t="e">
        <f t="shared" si="14"/>
        <v>#REF!</v>
      </c>
      <c r="D212" s="8" t="e">
        <f t="shared" si="12"/>
        <v>#REF!</v>
      </c>
      <c r="E212" s="8" t="e">
        <f t="shared" si="13"/>
        <v>#REF!</v>
      </c>
      <c r="F212" s="9" t="e">
        <f t="shared" si="15"/>
        <v>#REF!</v>
      </c>
    </row>
    <row r="213" spans="1:6" x14ac:dyDescent="0.2">
      <c r="A213" s="117"/>
      <c r="B213" s="10">
        <v>206</v>
      </c>
      <c r="C213" s="11" t="e">
        <f t="shared" si="14"/>
        <v>#REF!</v>
      </c>
      <c r="D213" s="11" t="e">
        <f t="shared" si="12"/>
        <v>#REF!</v>
      </c>
      <c r="E213" s="11" t="e">
        <f t="shared" si="13"/>
        <v>#REF!</v>
      </c>
      <c r="F213" s="12" t="e">
        <f t="shared" si="15"/>
        <v>#REF!</v>
      </c>
    </row>
    <row r="214" spans="1:6" x14ac:dyDescent="0.2">
      <c r="A214" s="117"/>
      <c r="B214" s="10">
        <v>207</v>
      </c>
      <c r="C214" s="11" t="e">
        <f t="shared" si="14"/>
        <v>#REF!</v>
      </c>
      <c r="D214" s="11" t="e">
        <f t="shared" si="12"/>
        <v>#REF!</v>
      </c>
      <c r="E214" s="11" t="e">
        <f t="shared" si="13"/>
        <v>#REF!</v>
      </c>
      <c r="F214" s="12" t="e">
        <f t="shared" si="15"/>
        <v>#REF!</v>
      </c>
    </row>
    <row r="215" spans="1:6" x14ac:dyDescent="0.2">
      <c r="A215" s="117"/>
      <c r="B215" s="10">
        <v>208</v>
      </c>
      <c r="C215" s="11" t="e">
        <f t="shared" si="14"/>
        <v>#REF!</v>
      </c>
      <c r="D215" s="11" t="e">
        <f t="shared" si="12"/>
        <v>#REF!</v>
      </c>
      <c r="E215" s="11" t="e">
        <f t="shared" si="13"/>
        <v>#REF!</v>
      </c>
      <c r="F215" s="12" t="e">
        <f t="shared" si="15"/>
        <v>#REF!</v>
      </c>
    </row>
    <row r="216" spans="1:6" x14ac:dyDescent="0.2">
      <c r="A216" s="117"/>
      <c r="B216" s="10">
        <v>209</v>
      </c>
      <c r="C216" s="11" t="e">
        <f t="shared" si="14"/>
        <v>#REF!</v>
      </c>
      <c r="D216" s="11" t="e">
        <f t="shared" si="12"/>
        <v>#REF!</v>
      </c>
      <c r="E216" s="11" t="e">
        <f t="shared" si="13"/>
        <v>#REF!</v>
      </c>
      <c r="F216" s="12" t="e">
        <f t="shared" si="15"/>
        <v>#REF!</v>
      </c>
    </row>
    <row r="217" spans="1:6" x14ac:dyDescent="0.2">
      <c r="A217" s="117"/>
      <c r="B217" s="10">
        <v>210</v>
      </c>
      <c r="C217" s="11" t="e">
        <f t="shared" si="14"/>
        <v>#REF!</v>
      </c>
      <c r="D217" s="11" t="e">
        <f t="shared" si="12"/>
        <v>#REF!</v>
      </c>
      <c r="E217" s="11" t="e">
        <f t="shared" si="13"/>
        <v>#REF!</v>
      </c>
      <c r="F217" s="12" t="e">
        <f t="shared" si="15"/>
        <v>#REF!</v>
      </c>
    </row>
    <row r="218" spans="1:6" x14ac:dyDescent="0.2">
      <c r="A218" s="117"/>
      <c r="B218" s="10">
        <v>211</v>
      </c>
      <c r="C218" s="11" t="e">
        <f t="shared" si="14"/>
        <v>#REF!</v>
      </c>
      <c r="D218" s="11" t="e">
        <f t="shared" si="12"/>
        <v>#REF!</v>
      </c>
      <c r="E218" s="11" t="e">
        <f t="shared" si="13"/>
        <v>#REF!</v>
      </c>
      <c r="F218" s="12" t="e">
        <f t="shared" si="15"/>
        <v>#REF!</v>
      </c>
    </row>
    <row r="219" spans="1:6" x14ac:dyDescent="0.2">
      <c r="A219" s="117"/>
      <c r="B219" s="10">
        <v>212</v>
      </c>
      <c r="C219" s="11" t="e">
        <f t="shared" si="14"/>
        <v>#REF!</v>
      </c>
      <c r="D219" s="11" t="e">
        <f t="shared" si="12"/>
        <v>#REF!</v>
      </c>
      <c r="E219" s="11" t="e">
        <f t="shared" si="13"/>
        <v>#REF!</v>
      </c>
      <c r="F219" s="12" t="e">
        <f t="shared" si="15"/>
        <v>#REF!</v>
      </c>
    </row>
    <row r="220" spans="1:6" x14ac:dyDescent="0.2">
      <c r="A220" s="117"/>
      <c r="B220" s="10">
        <v>213</v>
      </c>
      <c r="C220" s="11" t="e">
        <f t="shared" si="14"/>
        <v>#REF!</v>
      </c>
      <c r="D220" s="11" t="e">
        <f t="shared" si="12"/>
        <v>#REF!</v>
      </c>
      <c r="E220" s="11" t="e">
        <f t="shared" si="13"/>
        <v>#REF!</v>
      </c>
      <c r="F220" s="12" t="e">
        <f t="shared" si="15"/>
        <v>#REF!</v>
      </c>
    </row>
    <row r="221" spans="1:6" x14ac:dyDescent="0.2">
      <c r="A221" s="117"/>
      <c r="B221" s="10">
        <v>214</v>
      </c>
      <c r="C221" s="11" t="e">
        <f t="shared" si="14"/>
        <v>#REF!</v>
      </c>
      <c r="D221" s="11" t="e">
        <f t="shared" si="12"/>
        <v>#REF!</v>
      </c>
      <c r="E221" s="11" t="e">
        <f t="shared" si="13"/>
        <v>#REF!</v>
      </c>
      <c r="F221" s="12" t="e">
        <f t="shared" si="15"/>
        <v>#REF!</v>
      </c>
    </row>
    <row r="222" spans="1:6" x14ac:dyDescent="0.2">
      <c r="A222" s="117"/>
      <c r="B222" s="10">
        <v>215</v>
      </c>
      <c r="C222" s="11" t="e">
        <f t="shared" si="14"/>
        <v>#REF!</v>
      </c>
      <c r="D222" s="11" t="e">
        <f t="shared" si="12"/>
        <v>#REF!</v>
      </c>
      <c r="E222" s="11" t="e">
        <f t="shared" si="13"/>
        <v>#REF!</v>
      </c>
      <c r="F222" s="12" t="e">
        <f t="shared" si="15"/>
        <v>#REF!</v>
      </c>
    </row>
    <row r="223" spans="1:6" x14ac:dyDescent="0.2">
      <c r="A223" s="118"/>
      <c r="B223" s="13">
        <v>216</v>
      </c>
      <c r="C223" s="14" t="e">
        <f t="shared" si="14"/>
        <v>#REF!</v>
      </c>
      <c r="D223" s="14" t="e">
        <f t="shared" si="12"/>
        <v>#REF!</v>
      </c>
      <c r="E223" s="14" t="e">
        <f t="shared" si="13"/>
        <v>#REF!</v>
      </c>
      <c r="F223" s="15" t="e">
        <f t="shared" si="15"/>
        <v>#REF!</v>
      </c>
    </row>
    <row r="224" spans="1:6" ht="12.75" customHeight="1" x14ac:dyDescent="0.2">
      <c r="A224" s="116" t="s">
        <v>94</v>
      </c>
      <c r="B224" s="7">
        <v>217</v>
      </c>
      <c r="C224" s="8" t="e">
        <f t="shared" si="14"/>
        <v>#REF!</v>
      </c>
      <c r="D224" s="8" t="e">
        <f t="shared" si="12"/>
        <v>#REF!</v>
      </c>
      <c r="E224" s="8" t="e">
        <f t="shared" si="13"/>
        <v>#REF!</v>
      </c>
      <c r="F224" s="9" t="e">
        <f t="shared" si="15"/>
        <v>#REF!</v>
      </c>
    </row>
    <row r="225" spans="1:6" x14ac:dyDescent="0.2">
      <c r="A225" s="117"/>
      <c r="B225" s="10">
        <v>218</v>
      </c>
      <c r="C225" s="11" t="e">
        <f t="shared" si="14"/>
        <v>#REF!</v>
      </c>
      <c r="D225" s="11" t="e">
        <f t="shared" si="12"/>
        <v>#REF!</v>
      </c>
      <c r="E225" s="11" t="e">
        <f t="shared" si="13"/>
        <v>#REF!</v>
      </c>
      <c r="F225" s="12" t="e">
        <f t="shared" si="15"/>
        <v>#REF!</v>
      </c>
    </row>
    <row r="226" spans="1:6" x14ac:dyDescent="0.2">
      <c r="A226" s="117"/>
      <c r="B226" s="10">
        <v>219</v>
      </c>
      <c r="C226" s="11" t="e">
        <f t="shared" si="14"/>
        <v>#REF!</v>
      </c>
      <c r="D226" s="11" t="e">
        <f t="shared" si="12"/>
        <v>#REF!</v>
      </c>
      <c r="E226" s="11" t="e">
        <f t="shared" si="13"/>
        <v>#REF!</v>
      </c>
      <c r="F226" s="12" t="e">
        <f t="shared" si="15"/>
        <v>#REF!</v>
      </c>
    </row>
    <row r="227" spans="1:6" x14ac:dyDescent="0.2">
      <c r="A227" s="117"/>
      <c r="B227" s="10">
        <v>220</v>
      </c>
      <c r="C227" s="11" t="e">
        <f t="shared" si="14"/>
        <v>#REF!</v>
      </c>
      <c r="D227" s="11" t="e">
        <f t="shared" si="12"/>
        <v>#REF!</v>
      </c>
      <c r="E227" s="11" t="e">
        <f t="shared" si="13"/>
        <v>#REF!</v>
      </c>
      <c r="F227" s="12" t="e">
        <f t="shared" si="15"/>
        <v>#REF!</v>
      </c>
    </row>
    <row r="228" spans="1:6" x14ac:dyDescent="0.2">
      <c r="A228" s="117"/>
      <c r="B228" s="10">
        <v>221</v>
      </c>
      <c r="C228" s="11" t="e">
        <f t="shared" si="14"/>
        <v>#REF!</v>
      </c>
      <c r="D228" s="11" t="e">
        <f t="shared" si="12"/>
        <v>#REF!</v>
      </c>
      <c r="E228" s="11" t="e">
        <f t="shared" si="13"/>
        <v>#REF!</v>
      </c>
      <c r="F228" s="12" t="e">
        <f t="shared" si="15"/>
        <v>#REF!</v>
      </c>
    </row>
    <row r="229" spans="1:6" x14ac:dyDescent="0.2">
      <c r="A229" s="117"/>
      <c r="B229" s="10">
        <v>222</v>
      </c>
      <c r="C229" s="11" t="e">
        <f t="shared" si="14"/>
        <v>#REF!</v>
      </c>
      <c r="D229" s="11" t="e">
        <f t="shared" si="12"/>
        <v>#REF!</v>
      </c>
      <c r="E229" s="11" t="e">
        <f t="shared" si="13"/>
        <v>#REF!</v>
      </c>
      <c r="F229" s="12" t="e">
        <f t="shared" si="15"/>
        <v>#REF!</v>
      </c>
    </row>
    <row r="230" spans="1:6" x14ac:dyDescent="0.2">
      <c r="A230" s="117"/>
      <c r="B230" s="10">
        <v>223</v>
      </c>
      <c r="C230" s="11" t="e">
        <f t="shared" si="14"/>
        <v>#REF!</v>
      </c>
      <c r="D230" s="11" t="e">
        <f t="shared" si="12"/>
        <v>#REF!</v>
      </c>
      <c r="E230" s="11" t="e">
        <f t="shared" si="13"/>
        <v>#REF!</v>
      </c>
      <c r="F230" s="12" t="e">
        <f t="shared" si="15"/>
        <v>#REF!</v>
      </c>
    </row>
    <row r="231" spans="1:6" x14ac:dyDescent="0.2">
      <c r="A231" s="117"/>
      <c r="B231" s="10">
        <v>224</v>
      </c>
      <c r="C231" s="11" t="e">
        <f t="shared" si="14"/>
        <v>#REF!</v>
      </c>
      <c r="D231" s="11" t="e">
        <f t="shared" si="12"/>
        <v>#REF!</v>
      </c>
      <c r="E231" s="11" t="e">
        <f t="shared" si="13"/>
        <v>#REF!</v>
      </c>
      <c r="F231" s="12" t="e">
        <f t="shared" si="15"/>
        <v>#REF!</v>
      </c>
    </row>
    <row r="232" spans="1:6" x14ac:dyDescent="0.2">
      <c r="A232" s="117"/>
      <c r="B232" s="10">
        <v>225</v>
      </c>
      <c r="C232" s="11" t="e">
        <f t="shared" si="14"/>
        <v>#REF!</v>
      </c>
      <c r="D232" s="11" t="e">
        <f t="shared" si="12"/>
        <v>#REF!</v>
      </c>
      <c r="E232" s="11" t="e">
        <f t="shared" si="13"/>
        <v>#REF!</v>
      </c>
      <c r="F232" s="12" t="e">
        <f t="shared" si="15"/>
        <v>#REF!</v>
      </c>
    </row>
    <row r="233" spans="1:6" x14ac:dyDescent="0.2">
      <c r="A233" s="117"/>
      <c r="B233" s="10">
        <v>226</v>
      </c>
      <c r="C233" s="11" t="e">
        <f t="shared" si="14"/>
        <v>#REF!</v>
      </c>
      <c r="D233" s="11" t="e">
        <f t="shared" si="12"/>
        <v>#REF!</v>
      </c>
      <c r="E233" s="11" t="e">
        <f t="shared" si="13"/>
        <v>#REF!</v>
      </c>
      <c r="F233" s="12" t="e">
        <f t="shared" si="15"/>
        <v>#REF!</v>
      </c>
    </row>
    <row r="234" spans="1:6" x14ac:dyDescent="0.2">
      <c r="A234" s="117"/>
      <c r="B234" s="10">
        <v>227</v>
      </c>
      <c r="C234" s="11" t="e">
        <f t="shared" si="14"/>
        <v>#REF!</v>
      </c>
      <c r="D234" s="11" t="e">
        <f t="shared" si="12"/>
        <v>#REF!</v>
      </c>
      <c r="E234" s="11" t="e">
        <f t="shared" si="13"/>
        <v>#REF!</v>
      </c>
      <c r="F234" s="12" t="e">
        <f t="shared" si="15"/>
        <v>#REF!</v>
      </c>
    </row>
    <row r="235" spans="1:6" x14ac:dyDescent="0.2">
      <c r="A235" s="118"/>
      <c r="B235" s="13">
        <v>228</v>
      </c>
      <c r="C235" s="14" t="e">
        <f t="shared" si="14"/>
        <v>#REF!</v>
      </c>
      <c r="D235" s="14" t="e">
        <f t="shared" si="12"/>
        <v>#REF!</v>
      </c>
      <c r="E235" s="14" t="e">
        <f t="shared" si="13"/>
        <v>#REF!</v>
      </c>
      <c r="F235" s="15" t="e">
        <f t="shared" si="15"/>
        <v>#REF!</v>
      </c>
    </row>
    <row r="236" spans="1:6" ht="12.75" customHeight="1" x14ac:dyDescent="0.2">
      <c r="A236" s="116" t="s">
        <v>95</v>
      </c>
      <c r="B236" s="7">
        <v>229</v>
      </c>
      <c r="C236" s="8" t="e">
        <f t="shared" si="14"/>
        <v>#REF!</v>
      </c>
      <c r="D236" s="8" t="e">
        <f t="shared" si="12"/>
        <v>#REF!</v>
      </c>
      <c r="E236" s="8" t="e">
        <f t="shared" si="13"/>
        <v>#REF!</v>
      </c>
      <c r="F236" s="9" t="e">
        <f t="shared" si="15"/>
        <v>#REF!</v>
      </c>
    </row>
    <row r="237" spans="1:6" x14ac:dyDescent="0.2">
      <c r="A237" s="117"/>
      <c r="B237" s="10">
        <v>230</v>
      </c>
      <c r="C237" s="11" t="e">
        <f t="shared" si="14"/>
        <v>#REF!</v>
      </c>
      <c r="D237" s="11" t="e">
        <f t="shared" si="12"/>
        <v>#REF!</v>
      </c>
      <c r="E237" s="11" t="e">
        <f t="shared" si="13"/>
        <v>#REF!</v>
      </c>
      <c r="F237" s="12" t="e">
        <f t="shared" si="15"/>
        <v>#REF!</v>
      </c>
    </row>
    <row r="238" spans="1:6" x14ac:dyDescent="0.2">
      <c r="A238" s="117"/>
      <c r="B238" s="10">
        <v>231</v>
      </c>
      <c r="C238" s="11" t="e">
        <f t="shared" si="14"/>
        <v>#REF!</v>
      </c>
      <c r="D238" s="11" t="e">
        <f t="shared" si="12"/>
        <v>#REF!</v>
      </c>
      <c r="E238" s="11" t="e">
        <f t="shared" si="13"/>
        <v>#REF!</v>
      </c>
      <c r="F238" s="12" t="e">
        <f t="shared" si="15"/>
        <v>#REF!</v>
      </c>
    </row>
    <row r="239" spans="1:6" x14ac:dyDescent="0.2">
      <c r="A239" s="117"/>
      <c r="B239" s="10">
        <v>232</v>
      </c>
      <c r="C239" s="11" t="e">
        <f t="shared" si="14"/>
        <v>#REF!</v>
      </c>
      <c r="D239" s="11" t="e">
        <f t="shared" si="12"/>
        <v>#REF!</v>
      </c>
      <c r="E239" s="11" t="e">
        <f t="shared" si="13"/>
        <v>#REF!</v>
      </c>
      <c r="F239" s="12" t="e">
        <f t="shared" si="15"/>
        <v>#REF!</v>
      </c>
    </row>
    <row r="240" spans="1:6" x14ac:dyDescent="0.2">
      <c r="A240" s="117"/>
      <c r="B240" s="10">
        <v>233</v>
      </c>
      <c r="C240" s="11" t="e">
        <f t="shared" si="14"/>
        <v>#REF!</v>
      </c>
      <c r="D240" s="11" t="e">
        <f t="shared" si="12"/>
        <v>#REF!</v>
      </c>
      <c r="E240" s="11" t="e">
        <f t="shared" si="13"/>
        <v>#REF!</v>
      </c>
      <c r="F240" s="12" t="e">
        <f t="shared" si="15"/>
        <v>#REF!</v>
      </c>
    </row>
    <row r="241" spans="1:6" x14ac:dyDescent="0.2">
      <c r="A241" s="117"/>
      <c r="B241" s="10">
        <v>234</v>
      </c>
      <c r="C241" s="11" t="e">
        <f t="shared" si="14"/>
        <v>#REF!</v>
      </c>
      <c r="D241" s="11" t="e">
        <f t="shared" si="12"/>
        <v>#REF!</v>
      </c>
      <c r="E241" s="11" t="e">
        <f t="shared" si="13"/>
        <v>#REF!</v>
      </c>
      <c r="F241" s="12" t="e">
        <f t="shared" si="15"/>
        <v>#REF!</v>
      </c>
    </row>
    <row r="242" spans="1:6" x14ac:dyDescent="0.2">
      <c r="A242" s="117"/>
      <c r="B242" s="10">
        <v>235</v>
      </c>
      <c r="C242" s="11" t="e">
        <f t="shared" si="14"/>
        <v>#REF!</v>
      </c>
      <c r="D242" s="11" t="e">
        <f t="shared" si="12"/>
        <v>#REF!</v>
      </c>
      <c r="E242" s="11" t="e">
        <f t="shared" si="13"/>
        <v>#REF!</v>
      </c>
      <c r="F242" s="12" t="e">
        <f t="shared" si="15"/>
        <v>#REF!</v>
      </c>
    </row>
    <row r="243" spans="1:6" x14ac:dyDescent="0.2">
      <c r="A243" s="117"/>
      <c r="B243" s="10">
        <v>236</v>
      </c>
      <c r="C243" s="11" t="e">
        <f t="shared" si="14"/>
        <v>#REF!</v>
      </c>
      <c r="D243" s="11" t="e">
        <f t="shared" si="12"/>
        <v>#REF!</v>
      </c>
      <c r="E243" s="11" t="e">
        <f t="shared" si="13"/>
        <v>#REF!</v>
      </c>
      <c r="F243" s="12" t="e">
        <f t="shared" si="15"/>
        <v>#REF!</v>
      </c>
    </row>
    <row r="244" spans="1:6" x14ac:dyDescent="0.2">
      <c r="A244" s="117"/>
      <c r="B244" s="10">
        <v>237</v>
      </c>
      <c r="C244" s="11" t="e">
        <f t="shared" si="14"/>
        <v>#REF!</v>
      </c>
      <c r="D244" s="11" t="e">
        <f t="shared" si="12"/>
        <v>#REF!</v>
      </c>
      <c r="E244" s="11" t="e">
        <f t="shared" si="13"/>
        <v>#REF!</v>
      </c>
      <c r="F244" s="12" t="e">
        <f t="shared" si="15"/>
        <v>#REF!</v>
      </c>
    </row>
    <row r="245" spans="1:6" x14ac:dyDescent="0.2">
      <c r="A245" s="117"/>
      <c r="B245" s="10">
        <v>238</v>
      </c>
      <c r="C245" s="11" t="e">
        <f t="shared" si="14"/>
        <v>#REF!</v>
      </c>
      <c r="D245" s="11" t="e">
        <f t="shared" si="12"/>
        <v>#REF!</v>
      </c>
      <c r="E245" s="11" t="e">
        <f t="shared" si="13"/>
        <v>#REF!</v>
      </c>
      <c r="F245" s="12" t="e">
        <f t="shared" si="15"/>
        <v>#REF!</v>
      </c>
    </row>
    <row r="246" spans="1:6" x14ac:dyDescent="0.2">
      <c r="A246" s="117"/>
      <c r="B246" s="10">
        <v>239</v>
      </c>
      <c r="C246" s="11" t="e">
        <f t="shared" si="14"/>
        <v>#REF!</v>
      </c>
      <c r="D246" s="11" t="e">
        <f t="shared" si="12"/>
        <v>#REF!</v>
      </c>
      <c r="E246" s="11" t="e">
        <f t="shared" si="13"/>
        <v>#REF!</v>
      </c>
      <c r="F246" s="12" t="e">
        <f t="shared" si="15"/>
        <v>#REF!</v>
      </c>
    </row>
    <row r="247" spans="1:6" x14ac:dyDescent="0.2">
      <c r="A247" s="118"/>
      <c r="B247" s="13">
        <v>240</v>
      </c>
      <c r="C247" s="14" t="e">
        <f t="shared" si="14"/>
        <v>#REF!</v>
      </c>
      <c r="D247" s="14" t="e">
        <f t="shared" si="12"/>
        <v>#REF!</v>
      </c>
      <c r="E247" s="14" t="e">
        <f t="shared" si="13"/>
        <v>#REF!</v>
      </c>
      <c r="F247" s="15" t="e">
        <f t="shared" si="15"/>
        <v>#REF!</v>
      </c>
    </row>
    <row r="248" spans="1:6" ht="12.75" customHeight="1" x14ac:dyDescent="0.2">
      <c r="A248" s="116" t="s">
        <v>96</v>
      </c>
      <c r="B248" s="7">
        <v>241</v>
      </c>
      <c r="C248" s="8" t="e">
        <f t="shared" si="14"/>
        <v>#REF!</v>
      </c>
      <c r="D248" s="8" t="e">
        <f t="shared" si="12"/>
        <v>#REF!</v>
      </c>
      <c r="E248" s="8" t="e">
        <f t="shared" si="13"/>
        <v>#REF!</v>
      </c>
      <c r="F248" s="9" t="e">
        <f t="shared" si="15"/>
        <v>#REF!</v>
      </c>
    </row>
    <row r="249" spans="1:6" x14ac:dyDescent="0.2">
      <c r="A249" s="117"/>
      <c r="B249" s="10">
        <v>242</v>
      </c>
      <c r="C249" s="11" t="e">
        <f t="shared" si="14"/>
        <v>#REF!</v>
      </c>
      <c r="D249" s="11" t="e">
        <f t="shared" si="12"/>
        <v>#REF!</v>
      </c>
      <c r="E249" s="11" t="e">
        <f t="shared" si="13"/>
        <v>#REF!</v>
      </c>
      <c r="F249" s="12" t="e">
        <f t="shared" si="15"/>
        <v>#REF!</v>
      </c>
    </row>
    <row r="250" spans="1:6" x14ac:dyDescent="0.2">
      <c r="A250" s="117"/>
      <c r="B250" s="10">
        <v>243</v>
      </c>
      <c r="C250" s="11" t="e">
        <f t="shared" si="14"/>
        <v>#REF!</v>
      </c>
      <c r="D250" s="11" t="e">
        <f t="shared" si="12"/>
        <v>#REF!</v>
      </c>
      <c r="E250" s="11" t="e">
        <f t="shared" si="13"/>
        <v>#REF!</v>
      </c>
      <c r="F250" s="12" t="e">
        <f t="shared" si="15"/>
        <v>#REF!</v>
      </c>
    </row>
    <row r="251" spans="1:6" x14ac:dyDescent="0.2">
      <c r="A251" s="117"/>
      <c r="B251" s="10">
        <v>244</v>
      </c>
      <c r="C251" s="11" t="e">
        <f t="shared" si="14"/>
        <v>#REF!</v>
      </c>
      <c r="D251" s="11" t="e">
        <f t="shared" si="12"/>
        <v>#REF!</v>
      </c>
      <c r="E251" s="11" t="e">
        <f t="shared" si="13"/>
        <v>#REF!</v>
      </c>
      <c r="F251" s="12" t="e">
        <f t="shared" si="15"/>
        <v>#REF!</v>
      </c>
    </row>
    <row r="252" spans="1:6" x14ac:dyDescent="0.2">
      <c r="A252" s="117"/>
      <c r="B252" s="10">
        <v>245</v>
      </c>
      <c r="C252" s="11" t="e">
        <f t="shared" si="14"/>
        <v>#REF!</v>
      </c>
      <c r="D252" s="11" t="e">
        <f t="shared" si="12"/>
        <v>#REF!</v>
      </c>
      <c r="E252" s="11" t="e">
        <f t="shared" si="13"/>
        <v>#REF!</v>
      </c>
      <c r="F252" s="12" t="e">
        <f t="shared" si="15"/>
        <v>#REF!</v>
      </c>
    </row>
    <row r="253" spans="1:6" x14ac:dyDescent="0.2">
      <c r="A253" s="117"/>
      <c r="B253" s="10">
        <v>246</v>
      </c>
      <c r="C253" s="11" t="e">
        <f t="shared" si="14"/>
        <v>#REF!</v>
      </c>
      <c r="D253" s="11" t="e">
        <f t="shared" si="12"/>
        <v>#REF!</v>
      </c>
      <c r="E253" s="11" t="e">
        <f t="shared" si="13"/>
        <v>#REF!</v>
      </c>
      <c r="F253" s="12" t="e">
        <f t="shared" si="15"/>
        <v>#REF!</v>
      </c>
    </row>
    <row r="254" spans="1:6" x14ac:dyDescent="0.2">
      <c r="A254" s="117"/>
      <c r="B254" s="10">
        <v>247</v>
      </c>
      <c r="C254" s="11" t="e">
        <f t="shared" si="14"/>
        <v>#REF!</v>
      </c>
      <c r="D254" s="11" t="e">
        <f t="shared" si="12"/>
        <v>#REF!</v>
      </c>
      <c r="E254" s="11" t="e">
        <f t="shared" si="13"/>
        <v>#REF!</v>
      </c>
      <c r="F254" s="12" t="e">
        <f t="shared" si="15"/>
        <v>#REF!</v>
      </c>
    </row>
    <row r="255" spans="1:6" x14ac:dyDescent="0.2">
      <c r="A255" s="117"/>
      <c r="B255" s="10">
        <v>248</v>
      </c>
      <c r="C255" s="11" t="e">
        <f t="shared" si="14"/>
        <v>#REF!</v>
      </c>
      <c r="D255" s="11" t="e">
        <f t="shared" si="12"/>
        <v>#REF!</v>
      </c>
      <c r="E255" s="11" t="e">
        <f t="shared" si="13"/>
        <v>#REF!</v>
      </c>
      <c r="F255" s="12" t="e">
        <f t="shared" si="15"/>
        <v>#REF!</v>
      </c>
    </row>
    <row r="256" spans="1:6" x14ac:dyDescent="0.2">
      <c r="A256" s="117"/>
      <c r="B256" s="10">
        <v>249</v>
      </c>
      <c r="C256" s="11" t="e">
        <f t="shared" si="14"/>
        <v>#REF!</v>
      </c>
      <c r="D256" s="11" t="e">
        <f t="shared" si="12"/>
        <v>#REF!</v>
      </c>
      <c r="E256" s="11" t="e">
        <f t="shared" si="13"/>
        <v>#REF!</v>
      </c>
      <c r="F256" s="12" t="e">
        <f t="shared" si="15"/>
        <v>#REF!</v>
      </c>
    </row>
    <row r="257" spans="1:6" x14ac:dyDescent="0.2">
      <c r="A257" s="117"/>
      <c r="B257" s="10">
        <v>250</v>
      </c>
      <c r="C257" s="11" t="e">
        <f t="shared" si="14"/>
        <v>#REF!</v>
      </c>
      <c r="D257" s="11" t="e">
        <f t="shared" si="12"/>
        <v>#REF!</v>
      </c>
      <c r="E257" s="11" t="e">
        <f t="shared" si="13"/>
        <v>#REF!</v>
      </c>
      <c r="F257" s="12" t="e">
        <f t="shared" si="15"/>
        <v>#REF!</v>
      </c>
    </row>
    <row r="258" spans="1:6" x14ac:dyDescent="0.2">
      <c r="A258" s="117"/>
      <c r="B258" s="10">
        <v>251</v>
      </c>
      <c r="C258" s="11" t="e">
        <f t="shared" si="14"/>
        <v>#REF!</v>
      </c>
      <c r="D258" s="11" t="e">
        <f t="shared" si="12"/>
        <v>#REF!</v>
      </c>
      <c r="E258" s="11" t="e">
        <f t="shared" si="13"/>
        <v>#REF!</v>
      </c>
      <c r="F258" s="12" t="e">
        <f t="shared" si="15"/>
        <v>#REF!</v>
      </c>
    </row>
    <row r="259" spans="1:6" x14ac:dyDescent="0.2">
      <c r="A259" s="118"/>
      <c r="B259" s="13">
        <v>252</v>
      </c>
      <c r="C259" s="14" t="e">
        <f t="shared" si="14"/>
        <v>#REF!</v>
      </c>
      <c r="D259" s="14" t="e">
        <f t="shared" si="12"/>
        <v>#REF!</v>
      </c>
      <c r="E259" s="14" t="e">
        <f t="shared" si="13"/>
        <v>#REF!</v>
      </c>
      <c r="F259" s="15" t="e">
        <f t="shared" si="15"/>
        <v>#REF!</v>
      </c>
    </row>
    <row r="260" spans="1:6" ht="12.75" customHeight="1" x14ac:dyDescent="0.2">
      <c r="A260" s="116" t="s">
        <v>97</v>
      </c>
      <c r="B260" s="7">
        <v>253</v>
      </c>
      <c r="C260" s="8" t="e">
        <f t="shared" si="14"/>
        <v>#REF!</v>
      </c>
      <c r="D260" s="8" t="e">
        <f t="shared" si="12"/>
        <v>#REF!</v>
      </c>
      <c r="E260" s="8" t="e">
        <f t="shared" si="13"/>
        <v>#REF!</v>
      </c>
      <c r="F260" s="9" t="e">
        <f t="shared" si="15"/>
        <v>#REF!</v>
      </c>
    </row>
    <row r="261" spans="1:6" x14ac:dyDescent="0.2">
      <c r="A261" s="117"/>
      <c r="B261" s="10">
        <v>254</v>
      </c>
      <c r="C261" s="11" t="e">
        <f t="shared" si="14"/>
        <v>#REF!</v>
      </c>
      <c r="D261" s="11" t="e">
        <f t="shared" si="12"/>
        <v>#REF!</v>
      </c>
      <c r="E261" s="11" t="e">
        <f t="shared" si="13"/>
        <v>#REF!</v>
      </c>
      <c r="F261" s="12" t="e">
        <f t="shared" si="15"/>
        <v>#REF!</v>
      </c>
    </row>
    <row r="262" spans="1:6" x14ac:dyDescent="0.2">
      <c r="A262" s="117"/>
      <c r="B262" s="10">
        <v>255</v>
      </c>
      <c r="C262" s="11" t="e">
        <f t="shared" si="14"/>
        <v>#REF!</v>
      </c>
      <c r="D262" s="11" t="e">
        <f t="shared" si="12"/>
        <v>#REF!</v>
      </c>
      <c r="E262" s="11" t="e">
        <f t="shared" si="13"/>
        <v>#REF!</v>
      </c>
      <c r="F262" s="12" t="e">
        <f t="shared" si="15"/>
        <v>#REF!</v>
      </c>
    </row>
    <row r="263" spans="1:6" x14ac:dyDescent="0.2">
      <c r="A263" s="117"/>
      <c r="B263" s="10">
        <v>256</v>
      </c>
      <c r="C263" s="11" t="e">
        <f t="shared" si="14"/>
        <v>#REF!</v>
      </c>
      <c r="D263" s="11" t="e">
        <f t="shared" si="12"/>
        <v>#REF!</v>
      </c>
      <c r="E263" s="11" t="e">
        <f t="shared" si="13"/>
        <v>#REF!</v>
      </c>
      <c r="F263" s="12" t="e">
        <f t="shared" si="15"/>
        <v>#REF!</v>
      </c>
    </row>
    <row r="264" spans="1:6" x14ac:dyDescent="0.2">
      <c r="A264" s="117"/>
      <c r="B264" s="10">
        <v>257</v>
      </c>
      <c r="C264" s="11" t="e">
        <f t="shared" si="14"/>
        <v>#REF!</v>
      </c>
      <c r="D264" s="11" t="e">
        <f t="shared" ref="D264:D327" si="16">PPMT($C$2/12,1,($C$3*12)+1-B264,C264,0)*-1</f>
        <v>#REF!</v>
      </c>
      <c r="E264" s="11" t="e">
        <f t="shared" ref="E264:E327" si="17">IPMT($C$2/12,1,($C$3*12)+1-B264,C264,0)*-1</f>
        <v>#REF!</v>
      </c>
      <c r="F264" s="12" t="e">
        <f t="shared" si="15"/>
        <v>#REF!</v>
      </c>
    </row>
    <row r="265" spans="1:6" x14ac:dyDescent="0.2">
      <c r="A265" s="117"/>
      <c r="B265" s="10">
        <v>258</v>
      </c>
      <c r="C265" s="11" t="e">
        <f t="shared" ref="C265:C328" si="18">C264-D264</f>
        <v>#REF!</v>
      </c>
      <c r="D265" s="11" t="e">
        <f t="shared" si="16"/>
        <v>#REF!</v>
      </c>
      <c r="E265" s="11" t="e">
        <f t="shared" si="17"/>
        <v>#REF!</v>
      </c>
      <c r="F265" s="12" t="e">
        <f t="shared" ref="F265:F328" si="19">SUM(D265:E265)</f>
        <v>#REF!</v>
      </c>
    </row>
    <row r="266" spans="1:6" x14ac:dyDescent="0.2">
      <c r="A266" s="117"/>
      <c r="B266" s="10">
        <v>259</v>
      </c>
      <c r="C266" s="11" t="e">
        <f t="shared" si="18"/>
        <v>#REF!</v>
      </c>
      <c r="D266" s="11" t="e">
        <f t="shared" si="16"/>
        <v>#REF!</v>
      </c>
      <c r="E266" s="11" t="e">
        <f t="shared" si="17"/>
        <v>#REF!</v>
      </c>
      <c r="F266" s="12" t="e">
        <f t="shared" si="19"/>
        <v>#REF!</v>
      </c>
    </row>
    <row r="267" spans="1:6" x14ac:dyDescent="0.2">
      <c r="A267" s="117"/>
      <c r="B267" s="10">
        <v>260</v>
      </c>
      <c r="C267" s="11" t="e">
        <f t="shared" si="18"/>
        <v>#REF!</v>
      </c>
      <c r="D267" s="11" t="e">
        <f t="shared" si="16"/>
        <v>#REF!</v>
      </c>
      <c r="E267" s="11" t="e">
        <f t="shared" si="17"/>
        <v>#REF!</v>
      </c>
      <c r="F267" s="12" t="e">
        <f t="shared" si="19"/>
        <v>#REF!</v>
      </c>
    </row>
    <row r="268" spans="1:6" x14ac:dyDescent="0.2">
      <c r="A268" s="117"/>
      <c r="B268" s="10">
        <v>261</v>
      </c>
      <c r="C268" s="11" t="e">
        <f t="shared" si="18"/>
        <v>#REF!</v>
      </c>
      <c r="D268" s="11" t="e">
        <f t="shared" si="16"/>
        <v>#REF!</v>
      </c>
      <c r="E268" s="11" t="e">
        <f t="shared" si="17"/>
        <v>#REF!</v>
      </c>
      <c r="F268" s="12" t="e">
        <f t="shared" si="19"/>
        <v>#REF!</v>
      </c>
    </row>
    <row r="269" spans="1:6" x14ac:dyDescent="0.2">
      <c r="A269" s="117"/>
      <c r="B269" s="10">
        <v>262</v>
      </c>
      <c r="C269" s="11" t="e">
        <f t="shared" si="18"/>
        <v>#REF!</v>
      </c>
      <c r="D269" s="11" t="e">
        <f t="shared" si="16"/>
        <v>#REF!</v>
      </c>
      <c r="E269" s="11" t="e">
        <f t="shared" si="17"/>
        <v>#REF!</v>
      </c>
      <c r="F269" s="12" t="e">
        <f t="shared" si="19"/>
        <v>#REF!</v>
      </c>
    </row>
    <row r="270" spans="1:6" x14ac:dyDescent="0.2">
      <c r="A270" s="117"/>
      <c r="B270" s="10">
        <v>263</v>
      </c>
      <c r="C270" s="11" t="e">
        <f t="shared" si="18"/>
        <v>#REF!</v>
      </c>
      <c r="D270" s="11" t="e">
        <f t="shared" si="16"/>
        <v>#REF!</v>
      </c>
      <c r="E270" s="11" t="e">
        <f t="shared" si="17"/>
        <v>#REF!</v>
      </c>
      <c r="F270" s="12" t="e">
        <f t="shared" si="19"/>
        <v>#REF!</v>
      </c>
    </row>
    <row r="271" spans="1:6" x14ac:dyDescent="0.2">
      <c r="A271" s="118"/>
      <c r="B271" s="13">
        <v>264</v>
      </c>
      <c r="C271" s="14" t="e">
        <f t="shared" si="18"/>
        <v>#REF!</v>
      </c>
      <c r="D271" s="14" t="e">
        <f t="shared" si="16"/>
        <v>#REF!</v>
      </c>
      <c r="E271" s="14" t="e">
        <f t="shared" si="17"/>
        <v>#REF!</v>
      </c>
      <c r="F271" s="15" t="e">
        <f t="shared" si="19"/>
        <v>#REF!</v>
      </c>
    </row>
    <row r="272" spans="1:6" ht="12.75" customHeight="1" x14ac:dyDescent="0.2">
      <c r="A272" s="116" t="s">
        <v>98</v>
      </c>
      <c r="B272" s="7">
        <v>265</v>
      </c>
      <c r="C272" s="8" t="e">
        <f t="shared" si="18"/>
        <v>#REF!</v>
      </c>
      <c r="D272" s="8" t="e">
        <f t="shared" si="16"/>
        <v>#REF!</v>
      </c>
      <c r="E272" s="8" t="e">
        <f t="shared" si="17"/>
        <v>#REF!</v>
      </c>
      <c r="F272" s="9" t="e">
        <f t="shared" si="19"/>
        <v>#REF!</v>
      </c>
    </row>
    <row r="273" spans="1:6" x14ac:dyDescent="0.2">
      <c r="A273" s="117"/>
      <c r="B273" s="10">
        <v>266</v>
      </c>
      <c r="C273" s="11" t="e">
        <f t="shared" si="18"/>
        <v>#REF!</v>
      </c>
      <c r="D273" s="11" t="e">
        <f t="shared" si="16"/>
        <v>#REF!</v>
      </c>
      <c r="E273" s="11" t="e">
        <f t="shared" si="17"/>
        <v>#REF!</v>
      </c>
      <c r="F273" s="12" t="e">
        <f t="shared" si="19"/>
        <v>#REF!</v>
      </c>
    </row>
    <row r="274" spans="1:6" x14ac:dyDescent="0.2">
      <c r="A274" s="117"/>
      <c r="B274" s="10">
        <v>267</v>
      </c>
      <c r="C274" s="11" t="e">
        <f t="shared" si="18"/>
        <v>#REF!</v>
      </c>
      <c r="D274" s="11" t="e">
        <f t="shared" si="16"/>
        <v>#REF!</v>
      </c>
      <c r="E274" s="11" t="e">
        <f t="shared" si="17"/>
        <v>#REF!</v>
      </c>
      <c r="F274" s="12" t="e">
        <f t="shared" si="19"/>
        <v>#REF!</v>
      </c>
    </row>
    <row r="275" spans="1:6" x14ac:dyDescent="0.2">
      <c r="A275" s="117"/>
      <c r="B275" s="10">
        <v>268</v>
      </c>
      <c r="C275" s="11" t="e">
        <f t="shared" si="18"/>
        <v>#REF!</v>
      </c>
      <c r="D275" s="11" t="e">
        <f t="shared" si="16"/>
        <v>#REF!</v>
      </c>
      <c r="E275" s="11" t="e">
        <f t="shared" si="17"/>
        <v>#REF!</v>
      </c>
      <c r="F275" s="12" t="e">
        <f t="shared" si="19"/>
        <v>#REF!</v>
      </c>
    </row>
    <row r="276" spans="1:6" x14ac:dyDescent="0.2">
      <c r="A276" s="117"/>
      <c r="B276" s="10">
        <v>269</v>
      </c>
      <c r="C276" s="11" t="e">
        <f t="shared" si="18"/>
        <v>#REF!</v>
      </c>
      <c r="D276" s="11" t="e">
        <f t="shared" si="16"/>
        <v>#REF!</v>
      </c>
      <c r="E276" s="11" t="e">
        <f t="shared" si="17"/>
        <v>#REF!</v>
      </c>
      <c r="F276" s="12" t="e">
        <f t="shared" si="19"/>
        <v>#REF!</v>
      </c>
    </row>
    <row r="277" spans="1:6" x14ac:dyDescent="0.2">
      <c r="A277" s="117"/>
      <c r="B277" s="10">
        <v>270</v>
      </c>
      <c r="C277" s="11" t="e">
        <f t="shared" si="18"/>
        <v>#REF!</v>
      </c>
      <c r="D277" s="11" t="e">
        <f t="shared" si="16"/>
        <v>#REF!</v>
      </c>
      <c r="E277" s="11" t="e">
        <f t="shared" si="17"/>
        <v>#REF!</v>
      </c>
      <c r="F277" s="12" t="e">
        <f t="shared" si="19"/>
        <v>#REF!</v>
      </c>
    </row>
    <row r="278" spans="1:6" x14ac:dyDescent="0.2">
      <c r="A278" s="117"/>
      <c r="B278" s="10">
        <v>271</v>
      </c>
      <c r="C278" s="11" t="e">
        <f t="shared" si="18"/>
        <v>#REF!</v>
      </c>
      <c r="D278" s="11" t="e">
        <f t="shared" si="16"/>
        <v>#REF!</v>
      </c>
      <c r="E278" s="11" t="e">
        <f t="shared" si="17"/>
        <v>#REF!</v>
      </c>
      <c r="F278" s="12" t="e">
        <f t="shared" si="19"/>
        <v>#REF!</v>
      </c>
    </row>
    <row r="279" spans="1:6" x14ac:dyDescent="0.2">
      <c r="A279" s="117"/>
      <c r="B279" s="10">
        <v>272</v>
      </c>
      <c r="C279" s="11" t="e">
        <f t="shared" si="18"/>
        <v>#REF!</v>
      </c>
      <c r="D279" s="11" t="e">
        <f t="shared" si="16"/>
        <v>#REF!</v>
      </c>
      <c r="E279" s="11" t="e">
        <f t="shared" si="17"/>
        <v>#REF!</v>
      </c>
      <c r="F279" s="12" t="e">
        <f t="shared" si="19"/>
        <v>#REF!</v>
      </c>
    </row>
    <row r="280" spans="1:6" x14ac:dyDescent="0.2">
      <c r="A280" s="117"/>
      <c r="B280" s="10">
        <v>273</v>
      </c>
      <c r="C280" s="11" t="e">
        <f t="shared" si="18"/>
        <v>#REF!</v>
      </c>
      <c r="D280" s="11" t="e">
        <f t="shared" si="16"/>
        <v>#REF!</v>
      </c>
      <c r="E280" s="11" t="e">
        <f t="shared" si="17"/>
        <v>#REF!</v>
      </c>
      <c r="F280" s="12" t="e">
        <f t="shared" si="19"/>
        <v>#REF!</v>
      </c>
    </row>
    <row r="281" spans="1:6" x14ac:dyDescent="0.2">
      <c r="A281" s="117"/>
      <c r="B281" s="10">
        <v>274</v>
      </c>
      <c r="C281" s="11" t="e">
        <f t="shared" si="18"/>
        <v>#REF!</v>
      </c>
      <c r="D281" s="11" t="e">
        <f t="shared" si="16"/>
        <v>#REF!</v>
      </c>
      <c r="E281" s="11" t="e">
        <f t="shared" si="17"/>
        <v>#REF!</v>
      </c>
      <c r="F281" s="12" t="e">
        <f t="shared" si="19"/>
        <v>#REF!</v>
      </c>
    </row>
    <row r="282" spans="1:6" x14ac:dyDescent="0.2">
      <c r="A282" s="117"/>
      <c r="B282" s="10">
        <v>275</v>
      </c>
      <c r="C282" s="11" t="e">
        <f t="shared" si="18"/>
        <v>#REF!</v>
      </c>
      <c r="D282" s="11" t="e">
        <f t="shared" si="16"/>
        <v>#REF!</v>
      </c>
      <c r="E282" s="11" t="e">
        <f t="shared" si="17"/>
        <v>#REF!</v>
      </c>
      <c r="F282" s="12" t="e">
        <f t="shared" si="19"/>
        <v>#REF!</v>
      </c>
    </row>
    <row r="283" spans="1:6" x14ac:dyDescent="0.2">
      <c r="A283" s="118"/>
      <c r="B283" s="13">
        <v>276</v>
      </c>
      <c r="C283" s="14" t="e">
        <f t="shared" si="18"/>
        <v>#REF!</v>
      </c>
      <c r="D283" s="14" t="e">
        <f t="shared" si="16"/>
        <v>#REF!</v>
      </c>
      <c r="E283" s="14" t="e">
        <f t="shared" si="17"/>
        <v>#REF!</v>
      </c>
      <c r="F283" s="15" t="e">
        <f t="shared" si="19"/>
        <v>#REF!</v>
      </c>
    </row>
    <row r="284" spans="1:6" ht="12.75" customHeight="1" x14ac:dyDescent="0.2">
      <c r="A284" s="116" t="s">
        <v>99</v>
      </c>
      <c r="B284" s="7">
        <v>277</v>
      </c>
      <c r="C284" s="8" t="e">
        <f t="shared" si="18"/>
        <v>#REF!</v>
      </c>
      <c r="D284" s="8" t="e">
        <f t="shared" si="16"/>
        <v>#REF!</v>
      </c>
      <c r="E284" s="8" t="e">
        <f t="shared" si="17"/>
        <v>#REF!</v>
      </c>
      <c r="F284" s="9" t="e">
        <f t="shared" si="19"/>
        <v>#REF!</v>
      </c>
    </row>
    <row r="285" spans="1:6" x14ac:dyDescent="0.2">
      <c r="A285" s="117"/>
      <c r="B285" s="10">
        <v>278</v>
      </c>
      <c r="C285" s="11" t="e">
        <f t="shared" si="18"/>
        <v>#REF!</v>
      </c>
      <c r="D285" s="11" t="e">
        <f t="shared" si="16"/>
        <v>#REF!</v>
      </c>
      <c r="E285" s="11" t="e">
        <f t="shared" si="17"/>
        <v>#REF!</v>
      </c>
      <c r="F285" s="12" t="e">
        <f t="shared" si="19"/>
        <v>#REF!</v>
      </c>
    </row>
    <row r="286" spans="1:6" x14ac:dyDescent="0.2">
      <c r="A286" s="117"/>
      <c r="B286" s="10">
        <v>279</v>
      </c>
      <c r="C286" s="11" t="e">
        <f t="shared" si="18"/>
        <v>#REF!</v>
      </c>
      <c r="D286" s="11" t="e">
        <f t="shared" si="16"/>
        <v>#REF!</v>
      </c>
      <c r="E286" s="11" t="e">
        <f t="shared" si="17"/>
        <v>#REF!</v>
      </c>
      <c r="F286" s="12" t="e">
        <f t="shared" si="19"/>
        <v>#REF!</v>
      </c>
    </row>
    <row r="287" spans="1:6" x14ac:dyDescent="0.2">
      <c r="A287" s="117"/>
      <c r="B287" s="10">
        <v>280</v>
      </c>
      <c r="C287" s="11" t="e">
        <f t="shared" si="18"/>
        <v>#REF!</v>
      </c>
      <c r="D287" s="11" t="e">
        <f t="shared" si="16"/>
        <v>#REF!</v>
      </c>
      <c r="E287" s="11" t="e">
        <f t="shared" si="17"/>
        <v>#REF!</v>
      </c>
      <c r="F287" s="12" t="e">
        <f t="shared" si="19"/>
        <v>#REF!</v>
      </c>
    </row>
    <row r="288" spans="1:6" x14ac:dyDescent="0.2">
      <c r="A288" s="117"/>
      <c r="B288" s="10">
        <v>281</v>
      </c>
      <c r="C288" s="11" t="e">
        <f t="shared" si="18"/>
        <v>#REF!</v>
      </c>
      <c r="D288" s="11" t="e">
        <f t="shared" si="16"/>
        <v>#REF!</v>
      </c>
      <c r="E288" s="11" t="e">
        <f t="shared" si="17"/>
        <v>#REF!</v>
      </c>
      <c r="F288" s="12" t="e">
        <f t="shared" si="19"/>
        <v>#REF!</v>
      </c>
    </row>
    <row r="289" spans="1:6" x14ac:dyDescent="0.2">
      <c r="A289" s="117"/>
      <c r="B289" s="10">
        <v>282</v>
      </c>
      <c r="C289" s="11" t="e">
        <f t="shared" si="18"/>
        <v>#REF!</v>
      </c>
      <c r="D289" s="11" t="e">
        <f t="shared" si="16"/>
        <v>#REF!</v>
      </c>
      <c r="E289" s="11" t="e">
        <f t="shared" si="17"/>
        <v>#REF!</v>
      </c>
      <c r="F289" s="12" t="e">
        <f t="shared" si="19"/>
        <v>#REF!</v>
      </c>
    </row>
    <row r="290" spans="1:6" x14ac:dyDescent="0.2">
      <c r="A290" s="117"/>
      <c r="B290" s="10">
        <v>283</v>
      </c>
      <c r="C290" s="11" t="e">
        <f t="shared" si="18"/>
        <v>#REF!</v>
      </c>
      <c r="D290" s="11" t="e">
        <f t="shared" si="16"/>
        <v>#REF!</v>
      </c>
      <c r="E290" s="11" t="e">
        <f t="shared" si="17"/>
        <v>#REF!</v>
      </c>
      <c r="F290" s="12" t="e">
        <f t="shared" si="19"/>
        <v>#REF!</v>
      </c>
    </row>
    <row r="291" spans="1:6" x14ac:dyDescent="0.2">
      <c r="A291" s="117"/>
      <c r="B291" s="10">
        <v>284</v>
      </c>
      <c r="C291" s="11" t="e">
        <f t="shared" si="18"/>
        <v>#REF!</v>
      </c>
      <c r="D291" s="11" t="e">
        <f t="shared" si="16"/>
        <v>#REF!</v>
      </c>
      <c r="E291" s="11" t="e">
        <f t="shared" si="17"/>
        <v>#REF!</v>
      </c>
      <c r="F291" s="12" t="e">
        <f t="shared" si="19"/>
        <v>#REF!</v>
      </c>
    </row>
    <row r="292" spans="1:6" x14ac:dyDescent="0.2">
      <c r="A292" s="117"/>
      <c r="B292" s="10">
        <v>285</v>
      </c>
      <c r="C292" s="11" t="e">
        <f t="shared" si="18"/>
        <v>#REF!</v>
      </c>
      <c r="D292" s="11" t="e">
        <f t="shared" si="16"/>
        <v>#REF!</v>
      </c>
      <c r="E292" s="11" t="e">
        <f t="shared" si="17"/>
        <v>#REF!</v>
      </c>
      <c r="F292" s="12" t="e">
        <f t="shared" si="19"/>
        <v>#REF!</v>
      </c>
    </row>
    <row r="293" spans="1:6" x14ac:dyDescent="0.2">
      <c r="A293" s="117"/>
      <c r="B293" s="10">
        <v>286</v>
      </c>
      <c r="C293" s="11" t="e">
        <f t="shared" si="18"/>
        <v>#REF!</v>
      </c>
      <c r="D293" s="11" t="e">
        <f t="shared" si="16"/>
        <v>#REF!</v>
      </c>
      <c r="E293" s="11" t="e">
        <f t="shared" si="17"/>
        <v>#REF!</v>
      </c>
      <c r="F293" s="12" t="e">
        <f t="shared" si="19"/>
        <v>#REF!</v>
      </c>
    </row>
    <row r="294" spans="1:6" x14ac:dyDescent="0.2">
      <c r="A294" s="117"/>
      <c r="B294" s="10">
        <v>287</v>
      </c>
      <c r="C294" s="11" t="e">
        <f t="shared" si="18"/>
        <v>#REF!</v>
      </c>
      <c r="D294" s="11" t="e">
        <f t="shared" si="16"/>
        <v>#REF!</v>
      </c>
      <c r="E294" s="11" t="e">
        <f t="shared" si="17"/>
        <v>#REF!</v>
      </c>
      <c r="F294" s="12" t="e">
        <f t="shared" si="19"/>
        <v>#REF!</v>
      </c>
    </row>
    <row r="295" spans="1:6" x14ac:dyDescent="0.2">
      <c r="A295" s="118"/>
      <c r="B295" s="13">
        <v>288</v>
      </c>
      <c r="C295" s="14" t="e">
        <f t="shared" si="18"/>
        <v>#REF!</v>
      </c>
      <c r="D295" s="14" t="e">
        <f t="shared" si="16"/>
        <v>#REF!</v>
      </c>
      <c r="E295" s="14" t="e">
        <f t="shared" si="17"/>
        <v>#REF!</v>
      </c>
      <c r="F295" s="15" t="e">
        <f t="shared" si="19"/>
        <v>#REF!</v>
      </c>
    </row>
    <row r="296" spans="1:6" ht="12.75" customHeight="1" x14ac:dyDescent="0.2">
      <c r="A296" s="116" t="s">
        <v>100</v>
      </c>
      <c r="B296" s="7">
        <v>289</v>
      </c>
      <c r="C296" s="8" t="e">
        <f t="shared" si="18"/>
        <v>#REF!</v>
      </c>
      <c r="D296" s="8" t="e">
        <f t="shared" si="16"/>
        <v>#REF!</v>
      </c>
      <c r="E296" s="8" t="e">
        <f t="shared" si="17"/>
        <v>#REF!</v>
      </c>
      <c r="F296" s="9" t="e">
        <f t="shared" si="19"/>
        <v>#REF!</v>
      </c>
    </row>
    <row r="297" spans="1:6" x14ac:dyDescent="0.2">
      <c r="A297" s="117"/>
      <c r="B297" s="10">
        <v>290</v>
      </c>
      <c r="C297" s="11" t="e">
        <f t="shared" si="18"/>
        <v>#REF!</v>
      </c>
      <c r="D297" s="11" t="e">
        <f t="shared" si="16"/>
        <v>#REF!</v>
      </c>
      <c r="E297" s="11" t="e">
        <f t="shared" si="17"/>
        <v>#REF!</v>
      </c>
      <c r="F297" s="12" t="e">
        <f t="shared" si="19"/>
        <v>#REF!</v>
      </c>
    </row>
    <row r="298" spans="1:6" x14ac:dyDescent="0.2">
      <c r="A298" s="117"/>
      <c r="B298" s="10">
        <v>291</v>
      </c>
      <c r="C298" s="11" t="e">
        <f t="shared" si="18"/>
        <v>#REF!</v>
      </c>
      <c r="D298" s="11" t="e">
        <f t="shared" si="16"/>
        <v>#REF!</v>
      </c>
      <c r="E298" s="11" t="e">
        <f t="shared" si="17"/>
        <v>#REF!</v>
      </c>
      <c r="F298" s="12" t="e">
        <f t="shared" si="19"/>
        <v>#REF!</v>
      </c>
    </row>
    <row r="299" spans="1:6" x14ac:dyDescent="0.2">
      <c r="A299" s="117"/>
      <c r="B299" s="10">
        <v>292</v>
      </c>
      <c r="C299" s="11" t="e">
        <f t="shared" si="18"/>
        <v>#REF!</v>
      </c>
      <c r="D299" s="11" t="e">
        <f t="shared" si="16"/>
        <v>#REF!</v>
      </c>
      <c r="E299" s="11" t="e">
        <f t="shared" si="17"/>
        <v>#REF!</v>
      </c>
      <c r="F299" s="12" t="e">
        <f t="shared" si="19"/>
        <v>#REF!</v>
      </c>
    </row>
    <row r="300" spans="1:6" x14ac:dyDescent="0.2">
      <c r="A300" s="117"/>
      <c r="B300" s="10">
        <v>293</v>
      </c>
      <c r="C300" s="11" t="e">
        <f t="shared" si="18"/>
        <v>#REF!</v>
      </c>
      <c r="D300" s="11" t="e">
        <f t="shared" si="16"/>
        <v>#REF!</v>
      </c>
      <c r="E300" s="11" t="e">
        <f t="shared" si="17"/>
        <v>#REF!</v>
      </c>
      <c r="F300" s="12" t="e">
        <f t="shared" si="19"/>
        <v>#REF!</v>
      </c>
    </row>
    <row r="301" spans="1:6" x14ac:dyDescent="0.2">
      <c r="A301" s="117"/>
      <c r="B301" s="10">
        <v>294</v>
      </c>
      <c r="C301" s="11" t="e">
        <f t="shared" si="18"/>
        <v>#REF!</v>
      </c>
      <c r="D301" s="11" t="e">
        <f t="shared" si="16"/>
        <v>#REF!</v>
      </c>
      <c r="E301" s="11" t="e">
        <f t="shared" si="17"/>
        <v>#REF!</v>
      </c>
      <c r="F301" s="12" t="e">
        <f t="shared" si="19"/>
        <v>#REF!</v>
      </c>
    </row>
    <row r="302" spans="1:6" x14ac:dyDescent="0.2">
      <c r="A302" s="117"/>
      <c r="B302" s="10">
        <v>295</v>
      </c>
      <c r="C302" s="11" t="e">
        <f t="shared" si="18"/>
        <v>#REF!</v>
      </c>
      <c r="D302" s="11" t="e">
        <f t="shared" si="16"/>
        <v>#REF!</v>
      </c>
      <c r="E302" s="11" t="e">
        <f t="shared" si="17"/>
        <v>#REF!</v>
      </c>
      <c r="F302" s="12" t="e">
        <f t="shared" si="19"/>
        <v>#REF!</v>
      </c>
    </row>
    <row r="303" spans="1:6" x14ac:dyDescent="0.2">
      <c r="A303" s="117"/>
      <c r="B303" s="10">
        <v>296</v>
      </c>
      <c r="C303" s="11" t="e">
        <f t="shared" si="18"/>
        <v>#REF!</v>
      </c>
      <c r="D303" s="11" t="e">
        <f t="shared" si="16"/>
        <v>#REF!</v>
      </c>
      <c r="E303" s="11" t="e">
        <f t="shared" si="17"/>
        <v>#REF!</v>
      </c>
      <c r="F303" s="12" t="e">
        <f t="shared" si="19"/>
        <v>#REF!</v>
      </c>
    </row>
    <row r="304" spans="1:6" x14ac:dyDescent="0.2">
      <c r="A304" s="117"/>
      <c r="B304" s="10">
        <v>297</v>
      </c>
      <c r="C304" s="11" t="e">
        <f t="shared" si="18"/>
        <v>#REF!</v>
      </c>
      <c r="D304" s="11" t="e">
        <f t="shared" si="16"/>
        <v>#REF!</v>
      </c>
      <c r="E304" s="11" t="e">
        <f t="shared" si="17"/>
        <v>#REF!</v>
      </c>
      <c r="F304" s="12" t="e">
        <f t="shared" si="19"/>
        <v>#REF!</v>
      </c>
    </row>
    <row r="305" spans="1:6" x14ac:dyDescent="0.2">
      <c r="A305" s="117"/>
      <c r="B305" s="10">
        <v>298</v>
      </c>
      <c r="C305" s="11" t="e">
        <f t="shared" si="18"/>
        <v>#REF!</v>
      </c>
      <c r="D305" s="11" t="e">
        <f t="shared" si="16"/>
        <v>#REF!</v>
      </c>
      <c r="E305" s="11" t="e">
        <f t="shared" si="17"/>
        <v>#REF!</v>
      </c>
      <c r="F305" s="12" t="e">
        <f t="shared" si="19"/>
        <v>#REF!</v>
      </c>
    </row>
    <row r="306" spans="1:6" x14ac:dyDescent="0.2">
      <c r="A306" s="117"/>
      <c r="B306" s="10">
        <v>299</v>
      </c>
      <c r="C306" s="11" t="e">
        <f t="shared" si="18"/>
        <v>#REF!</v>
      </c>
      <c r="D306" s="11" t="e">
        <f t="shared" si="16"/>
        <v>#REF!</v>
      </c>
      <c r="E306" s="11" t="e">
        <f t="shared" si="17"/>
        <v>#REF!</v>
      </c>
      <c r="F306" s="12" t="e">
        <f t="shared" si="19"/>
        <v>#REF!</v>
      </c>
    </row>
    <row r="307" spans="1:6" x14ac:dyDescent="0.2">
      <c r="A307" s="118"/>
      <c r="B307" s="13">
        <v>300</v>
      </c>
      <c r="C307" s="14" t="e">
        <f t="shared" si="18"/>
        <v>#REF!</v>
      </c>
      <c r="D307" s="14" t="e">
        <f t="shared" si="16"/>
        <v>#REF!</v>
      </c>
      <c r="E307" s="14" t="e">
        <f t="shared" si="17"/>
        <v>#REF!</v>
      </c>
      <c r="F307" s="15" t="e">
        <f t="shared" si="19"/>
        <v>#REF!</v>
      </c>
    </row>
    <row r="308" spans="1:6" ht="12.75" customHeight="1" x14ac:dyDescent="0.2">
      <c r="A308" s="116" t="s">
        <v>101</v>
      </c>
      <c r="B308" s="7">
        <v>301</v>
      </c>
      <c r="C308" s="8" t="e">
        <f t="shared" si="18"/>
        <v>#REF!</v>
      </c>
      <c r="D308" s="8" t="e">
        <f t="shared" si="16"/>
        <v>#REF!</v>
      </c>
      <c r="E308" s="8" t="e">
        <f t="shared" si="17"/>
        <v>#REF!</v>
      </c>
      <c r="F308" s="9" t="e">
        <f t="shared" si="19"/>
        <v>#REF!</v>
      </c>
    </row>
    <row r="309" spans="1:6" x14ac:dyDescent="0.2">
      <c r="A309" s="117"/>
      <c r="B309" s="10">
        <v>302</v>
      </c>
      <c r="C309" s="11" t="e">
        <f t="shared" si="18"/>
        <v>#REF!</v>
      </c>
      <c r="D309" s="11" t="e">
        <f t="shared" si="16"/>
        <v>#REF!</v>
      </c>
      <c r="E309" s="11" t="e">
        <f t="shared" si="17"/>
        <v>#REF!</v>
      </c>
      <c r="F309" s="12" t="e">
        <f t="shared" si="19"/>
        <v>#REF!</v>
      </c>
    </row>
    <row r="310" spans="1:6" x14ac:dyDescent="0.2">
      <c r="A310" s="117"/>
      <c r="B310" s="10">
        <v>303</v>
      </c>
      <c r="C310" s="11" t="e">
        <f t="shared" si="18"/>
        <v>#REF!</v>
      </c>
      <c r="D310" s="11" t="e">
        <f t="shared" si="16"/>
        <v>#REF!</v>
      </c>
      <c r="E310" s="11" t="e">
        <f t="shared" si="17"/>
        <v>#REF!</v>
      </c>
      <c r="F310" s="12" t="e">
        <f t="shared" si="19"/>
        <v>#REF!</v>
      </c>
    </row>
    <row r="311" spans="1:6" x14ac:dyDescent="0.2">
      <c r="A311" s="117"/>
      <c r="B311" s="10">
        <v>304</v>
      </c>
      <c r="C311" s="11" t="e">
        <f t="shared" si="18"/>
        <v>#REF!</v>
      </c>
      <c r="D311" s="11" t="e">
        <f t="shared" si="16"/>
        <v>#REF!</v>
      </c>
      <c r="E311" s="11" t="e">
        <f t="shared" si="17"/>
        <v>#REF!</v>
      </c>
      <c r="F311" s="12" t="e">
        <f t="shared" si="19"/>
        <v>#REF!</v>
      </c>
    </row>
    <row r="312" spans="1:6" x14ac:dyDescent="0.2">
      <c r="A312" s="117"/>
      <c r="B312" s="10">
        <v>305</v>
      </c>
      <c r="C312" s="11" t="e">
        <f t="shared" si="18"/>
        <v>#REF!</v>
      </c>
      <c r="D312" s="11" t="e">
        <f t="shared" si="16"/>
        <v>#REF!</v>
      </c>
      <c r="E312" s="11" t="e">
        <f t="shared" si="17"/>
        <v>#REF!</v>
      </c>
      <c r="F312" s="12" t="e">
        <f t="shared" si="19"/>
        <v>#REF!</v>
      </c>
    </row>
    <row r="313" spans="1:6" x14ac:dyDescent="0.2">
      <c r="A313" s="117"/>
      <c r="B313" s="10">
        <v>306</v>
      </c>
      <c r="C313" s="11" t="e">
        <f t="shared" si="18"/>
        <v>#REF!</v>
      </c>
      <c r="D313" s="11" t="e">
        <f t="shared" si="16"/>
        <v>#REF!</v>
      </c>
      <c r="E313" s="11" t="e">
        <f t="shared" si="17"/>
        <v>#REF!</v>
      </c>
      <c r="F313" s="12" t="e">
        <f t="shared" si="19"/>
        <v>#REF!</v>
      </c>
    </row>
    <row r="314" spans="1:6" x14ac:dyDescent="0.2">
      <c r="A314" s="117"/>
      <c r="B314" s="10">
        <v>307</v>
      </c>
      <c r="C314" s="11" t="e">
        <f t="shared" si="18"/>
        <v>#REF!</v>
      </c>
      <c r="D314" s="11" t="e">
        <f t="shared" si="16"/>
        <v>#REF!</v>
      </c>
      <c r="E314" s="11" t="e">
        <f t="shared" si="17"/>
        <v>#REF!</v>
      </c>
      <c r="F314" s="12" t="e">
        <f t="shared" si="19"/>
        <v>#REF!</v>
      </c>
    </row>
    <row r="315" spans="1:6" x14ac:dyDescent="0.2">
      <c r="A315" s="117"/>
      <c r="B315" s="10">
        <v>308</v>
      </c>
      <c r="C315" s="11" t="e">
        <f t="shared" si="18"/>
        <v>#REF!</v>
      </c>
      <c r="D315" s="11" t="e">
        <f t="shared" si="16"/>
        <v>#REF!</v>
      </c>
      <c r="E315" s="11" t="e">
        <f t="shared" si="17"/>
        <v>#REF!</v>
      </c>
      <c r="F315" s="12" t="e">
        <f t="shared" si="19"/>
        <v>#REF!</v>
      </c>
    </row>
    <row r="316" spans="1:6" x14ac:dyDescent="0.2">
      <c r="A316" s="117"/>
      <c r="B316" s="10">
        <v>309</v>
      </c>
      <c r="C316" s="11" t="e">
        <f t="shared" si="18"/>
        <v>#REF!</v>
      </c>
      <c r="D316" s="11" t="e">
        <f t="shared" si="16"/>
        <v>#REF!</v>
      </c>
      <c r="E316" s="11" t="e">
        <f t="shared" si="17"/>
        <v>#REF!</v>
      </c>
      <c r="F316" s="12" t="e">
        <f t="shared" si="19"/>
        <v>#REF!</v>
      </c>
    </row>
    <row r="317" spans="1:6" x14ac:dyDescent="0.2">
      <c r="A317" s="117"/>
      <c r="B317" s="10">
        <v>310</v>
      </c>
      <c r="C317" s="11" t="e">
        <f t="shared" si="18"/>
        <v>#REF!</v>
      </c>
      <c r="D317" s="11" t="e">
        <f t="shared" si="16"/>
        <v>#REF!</v>
      </c>
      <c r="E317" s="11" t="e">
        <f t="shared" si="17"/>
        <v>#REF!</v>
      </c>
      <c r="F317" s="12" t="e">
        <f t="shared" si="19"/>
        <v>#REF!</v>
      </c>
    </row>
    <row r="318" spans="1:6" x14ac:dyDescent="0.2">
      <c r="A318" s="117"/>
      <c r="B318" s="10">
        <v>311</v>
      </c>
      <c r="C318" s="11" t="e">
        <f t="shared" si="18"/>
        <v>#REF!</v>
      </c>
      <c r="D318" s="11" t="e">
        <f t="shared" si="16"/>
        <v>#REF!</v>
      </c>
      <c r="E318" s="11" t="e">
        <f t="shared" si="17"/>
        <v>#REF!</v>
      </c>
      <c r="F318" s="12" t="e">
        <f t="shared" si="19"/>
        <v>#REF!</v>
      </c>
    </row>
    <row r="319" spans="1:6" x14ac:dyDescent="0.2">
      <c r="A319" s="118"/>
      <c r="B319" s="13">
        <v>312</v>
      </c>
      <c r="C319" s="14" t="e">
        <f t="shared" si="18"/>
        <v>#REF!</v>
      </c>
      <c r="D319" s="14" t="e">
        <f t="shared" si="16"/>
        <v>#REF!</v>
      </c>
      <c r="E319" s="14" t="e">
        <f t="shared" si="17"/>
        <v>#REF!</v>
      </c>
      <c r="F319" s="15" t="e">
        <f t="shared" si="19"/>
        <v>#REF!</v>
      </c>
    </row>
    <row r="320" spans="1:6" ht="12.75" customHeight="1" x14ac:dyDescent="0.2">
      <c r="A320" s="116" t="s">
        <v>102</v>
      </c>
      <c r="B320" s="7">
        <v>313</v>
      </c>
      <c r="C320" s="8" t="e">
        <f t="shared" si="18"/>
        <v>#REF!</v>
      </c>
      <c r="D320" s="8" t="e">
        <f t="shared" si="16"/>
        <v>#REF!</v>
      </c>
      <c r="E320" s="8" t="e">
        <f t="shared" si="17"/>
        <v>#REF!</v>
      </c>
      <c r="F320" s="9" t="e">
        <f t="shared" si="19"/>
        <v>#REF!</v>
      </c>
    </row>
    <row r="321" spans="1:6" x14ac:dyDescent="0.2">
      <c r="A321" s="117"/>
      <c r="B321" s="10">
        <v>314</v>
      </c>
      <c r="C321" s="11" t="e">
        <f t="shared" si="18"/>
        <v>#REF!</v>
      </c>
      <c r="D321" s="11" t="e">
        <f t="shared" si="16"/>
        <v>#REF!</v>
      </c>
      <c r="E321" s="11" t="e">
        <f t="shared" si="17"/>
        <v>#REF!</v>
      </c>
      <c r="F321" s="12" t="e">
        <f t="shared" si="19"/>
        <v>#REF!</v>
      </c>
    </row>
    <row r="322" spans="1:6" x14ac:dyDescent="0.2">
      <c r="A322" s="117"/>
      <c r="B322" s="10">
        <v>315</v>
      </c>
      <c r="C322" s="11" t="e">
        <f t="shared" si="18"/>
        <v>#REF!</v>
      </c>
      <c r="D322" s="11" t="e">
        <f t="shared" si="16"/>
        <v>#REF!</v>
      </c>
      <c r="E322" s="11" t="e">
        <f t="shared" si="17"/>
        <v>#REF!</v>
      </c>
      <c r="F322" s="12" t="e">
        <f t="shared" si="19"/>
        <v>#REF!</v>
      </c>
    </row>
    <row r="323" spans="1:6" x14ac:dyDescent="0.2">
      <c r="A323" s="117"/>
      <c r="B323" s="10">
        <v>316</v>
      </c>
      <c r="C323" s="11" t="e">
        <f t="shared" si="18"/>
        <v>#REF!</v>
      </c>
      <c r="D323" s="11" t="e">
        <f t="shared" si="16"/>
        <v>#REF!</v>
      </c>
      <c r="E323" s="11" t="e">
        <f t="shared" si="17"/>
        <v>#REF!</v>
      </c>
      <c r="F323" s="12" t="e">
        <f t="shared" si="19"/>
        <v>#REF!</v>
      </c>
    </row>
    <row r="324" spans="1:6" x14ac:dyDescent="0.2">
      <c r="A324" s="117"/>
      <c r="B324" s="10">
        <v>317</v>
      </c>
      <c r="C324" s="11" t="e">
        <f t="shared" si="18"/>
        <v>#REF!</v>
      </c>
      <c r="D324" s="11" t="e">
        <f t="shared" si="16"/>
        <v>#REF!</v>
      </c>
      <c r="E324" s="11" t="e">
        <f t="shared" si="17"/>
        <v>#REF!</v>
      </c>
      <c r="F324" s="12" t="e">
        <f t="shared" si="19"/>
        <v>#REF!</v>
      </c>
    </row>
    <row r="325" spans="1:6" x14ac:dyDescent="0.2">
      <c r="A325" s="117"/>
      <c r="B325" s="10">
        <v>318</v>
      </c>
      <c r="C325" s="11" t="e">
        <f t="shared" si="18"/>
        <v>#REF!</v>
      </c>
      <c r="D325" s="11" t="e">
        <f t="shared" si="16"/>
        <v>#REF!</v>
      </c>
      <c r="E325" s="11" t="e">
        <f t="shared" si="17"/>
        <v>#REF!</v>
      </c>
      <c r="F325" s="12" t="e">
        <f t="shared" si="19"/>
        <v>#REF!</v>
      </c>
    </row>
    <row r="326" spans="1:6" x14ac:dyDescent="0.2">
      <c r="A326" s="117"/>
      <c r="B326" s="10">
        <v>319</v>
      </c>
      <c r="C326" s="11" t="e">
        <f t="shared" si="18"/>
        <v>#REF!</v>
      </c>
      <c r="D326" s="11" t="e">
        <f t="shared" si="16"/>
        <v>#REF!</v>
      </c>
      <c r="E326" s="11" t="e">
        <f t="shared" si="17"/>
        <v>#REF!</v>
      </c>
      <c r="F326" s="12" t="e">
        <f t="shared" si="19"/>
        <v>#REF!</v>
      </c>
    </row>
    <row r="327" spans="1:6" x14ac:dyDescent="0.2">
      <c r="A327" s="117"/>
      <c r="B327" s="10">
        <v>320</v>
      </c>
      <c r="C327" s="11" t="e">
        <f t="shared" si="18"/>
        <v>#REF!</v>
      </c>
      <c r="D327" s="11" t="e">
        <f t="shared" si="16"/>
        <v>#REF!</v>
      </c>
      <c r="E327" s="11" t="e">
        <f t="shared" si="17"/>
        <v>#REF!</v>
      </c>
      <c r="F327" s="12" t="e">
        <f t="shared" si="19"/>
        <v>#REF!</v>
      </c>
    </row>
    <row r="328" spans="1:6" x14ac:dyDescent="0.2">
      <c r="A328" s="117"/>
      <c r="B328" s="10">
        <v>321</v>
      </c>
      <c r="C328" s="11" t="e">
        <f t="shared" si="18"/>
        <v>#REF!</v>
      </c>
      <c r="D328" s="11" t="e">
        <f t="shared" ref="D328:D367" si="20">PPMT($C$2/12,1,($C$3*12)+1-B328,C328,0)*-1</f>
        <v>#REF!</v>
      </c>
      <c r="E328" s="11" t="e">
        <f t="shared" ref="E328:E367" si="21">IPMT($C$2/12,1,($C$3*12)+1-B328,C328,0)*-1</f>
        <v>#REF!</v>
      </c>
      <c r="F328" s="12" t="e">
        <f t="shared" si="19"/>
        <v>#REF!</v>
      </c>
    </row>
    <row r="329" spans="1:6" x14ac:dyDescent="0.2">
      <c r="A329" s="117"/>
      <c r="B329" s="10">
        <v>322</v>
      </c>
      <c r="C329" s="11" t="e">
        <f t="shared" ref="C329:C367" si="22">C328-D328</f>
        <v>#REF!</v>
      </c>
      <c r="D329" s="11" t="e">
        <f t="shared" si="20"/>
        <v>#REF!</v>
      </c>
      <c r="E329" s="11" t="e">
        <f t="shared" si="21"/>
        <v>#REF!</v>
      </c>
      <c r="F329" s="12" t="e">
        <f t="shared" ref="F329:F367" si="23">SUM(D329:E329)</f>
        <v>#REF!</v>
      </c>
    </row>
    <row r="330" spans="1:6" x14ac:dyDescent="0.2">
      <c r="A330" s="117"/>
      <c r="B330" s="10">
        <v>323</v>
      </c>
      <c r="C330" s="11" t="e">
        <f t="shared" si="22"/>
        <v>#REF!</v>
      </c>
      <c r="D330" s="11" t="e">
        <f t="shared" si="20"/>
        <v>#REF!</v>
      </c>
      <c r="E330" s="11" t="e">
        <f t="shared" si="21"/>
        <v>#REF!</v>
      </c>
      <c r="F330" s="12" t="e">
        <f t="shared" si="23"/>
        <v>#REF!</v>
      </c>
    </row>
    <row r="331" spans="1:6" x14ac:dyDescent="0.2">
      <c r="A331" s="118"/>
      <c r="B331" s="13">
        <v>324</v>
      </c>
      <c r="C331" s="14" t="e">
        <f t="shared" si="22"/>
        <v>#REF!</v>
      </c>
      <c r="D331" s="14" t="e">
        <f t="shared" si="20"/>
        <v>#REF!</v>
      </c>
      <c r="E331" s="14" t="e">
        <f t="shared" si="21"/>
        <v>#REF!</v>
      </c>
      <c r="F331" s="15" t="e">
        <f t="shared" si="23"/>
        <v>#REF!</v>
      </c>
    </row>
    <row r="332" spans="1:6" ht="12.75" customHeight="1" x14ac:dyDescent="0.2">
      <c r="A332" s="116" t="s">
        <v>103</v>
      </c>
      <c r="B332" s="7">
        <v>325</v>
      </c>
      <c r="C332" s="8" t="e">
        <f t="shared" si="22"/>
        <v>#REF!</v>
      </c>
      <c r="D332" s="8" t="e">
        <f t="shared" si="20"/>
        <v>#REF!</v>
      </c>
      <c r="E332" s="8" t="e">
        <f t="shared" si="21"/>
        <v>#REF!</v>
      </c>
      <c r="F332" s="9" t="e">
        <f t="shared" si="23"/>
        <v>#REF!</v>
      </c>
    </row>
    <row r="333" spans="1:6" x14ac:dyDescent="0.2">
      <c r="A333" s="117"/>
      <c r="B333" s="10">
        <v>326</v>
      </c>
      <c r="C333" s="11" t="e">
        <f t="shared" si="22"/>
        <v>#REF!</v>
      </c>
      <c r="D333" s="11" t="e">
        <f t="shared" si="20"/>
        <v>#REF!</v>
      </c>
      <c r="E333" s="11" t="e">
        <f t="shared" si="21"/>
        <v>#REF!</v>
      </c>
      <c r="F333" s="12" t="e">
        <f t="shared" si="23"/>
        <v>#REF!</v>
      </c>
    </row>
    <row r="334" spans="1:6" x14ac:dyDescent="0.2">
      <c r="A334" s="117"/>
      <c r="B334" s="10">
        <v>327</v>
      </c>
      <c r="C334" s="11" t="e">
        <f t="shared" si="22"/>
        <v>#REF!</v>
      </c>
      <c r="D334" s="11" t="e">
        <f t="shared" si="20"/>
        <v>#REF!</v>
      </c>
      <c r="E334" s="11" t="e">
        <f t="shared" si="21"/>
        <v>#REF!</v>
      </c>
      <c r="F334" s="12" t="e">
        <f t="shared" si="23"/>
        <v>#REF!</v>
      </c>
    </row>
    <row r="335" spans="1:6" x14ac:dyDescent="0.2">
      <c r="A335" s="117"/>
      <c r="B335" s="10">
        <v>328</v>
      </c>
      <c r="C335" s="11" t="e">
        <f t="shared" si="22"/>
        <v>#REF!</v>
      </c>
      <c r="D335" s="11" t="e">
        <f t="shared" si="20"/>
        <v>#REF!</v>
      </c>
      <c r="E335" s="11" t="e">
        <f t="shared" si="21"/>
        <v>#REF!</v>
      </c>
      <c r="F335" s="12" t="e">
        <f t="shared" si="23"/>
        <v>#REF!</v>
      </c>
    </row>
    <row r="336" spans="1:6" x14ac:dyDescent="0.2">
      <c r="A336" s="117"/>
      <c r="B336" s="10">
        <v>329</v>
      </c>
      <c r="C336" s="11" t="e">
        <f t="shared" si="22"/>
        <v>#REF!</v>
      </c>
      <c r="D336" s="11" t="e">
        <f t="shared" si="20"/>
        <v>#REF!</v>
      </c>
      <c r="E336" s="11" t="e">
        <f t="shared" si="21"/>
        <v>#REF!</v>
      </c>
      <c r="F336" s="12" t="e">
        <f t="shared" si="23"/>
        <v>#REF!</v>
      </c>
    </row>
    <row r="337" spans="1:6" x14ac:dyDescent="0.2">
      <c r="A337" s="117"/>
      <c r="B337" s="10">
        <v>330</v>
      </c>
      <c r="C337" s="11" t="e">
        <f t="shared" si="22"/>
        <v>#REF!</v>
      </c>
      <c r="D337" s="11" t="e">
        <f t="shared" si="20"/>
        <v>#REF!</v>
      </c>
      <c r="E337" s="11" t="e">
        <f t="shared" si="21"/>
        <v>#REF!</v>
      </c>
      <c r="F337" s="12" t="e">
        <f t="shared" si="23"/>
        <v>#REF!</v>
      </c>
    </row>
    <row r="338" spans="1:6" x14ac:dyDescent="0.2">
      <c r="A338" s="117"/>
      <c r="B338" s="10">
        <v>331</v>
      </c>
      <c r="C338" s="11" t="e">
        <f t="shared" si="22"/>
        <v>#REF!</v>
      </c>
      <c r="D338" s="11" t="e">
        <f t="shared" si="20"/>
        <v>#REF!</v>
      </c>
      <c r="E338" s="11" t="e">
        <f t="shared" si="21"/>
        <v>#REF!</v>
      </c>
      <c r="F338" s="12" t="e">
        <f t="shared" si="23"/>
        <v>#REF!</v>
      </c>
    </row>
    <row r="339" spans="1:6" x14ac:dyDescent="0.2">
      <c r="A339" s="117"/>
      <c r="B339" s="10">
        <v>332</v>
      </c>
      <c r="C339" s="11" t="e">
        <f t="shared" si="22"/>
        <v>#REF!</v>
      </c>
      <c r="D339" s="11" t="e">
        <f t="shared" si="20"/>
        <v>#REF!</v>
      </c>
      <c r="E339" s="11" t="e">
        <f t="shared" si="21"/>
        <v>#REF!</v>
      </c>
      <c r="F339" s="12" t="e">
        <f t="shared" si="23"/>
        <v>#REF!</v>
      </c>
    </row>
    <row r="340" spans="1:6" x14ac:dyDescent="0.2">
      <c r="A340" s="117"/>
      <c r="B340" s="10">
        <v>333</v>
      </c>
      <c r="C340" s="11" t="e">
        <f t="shared" si="22"/>
        <v>#REF!</v>
      </c>
      <c r="D340" s="11" t="e">
        <f t="shared" si="20"/>
        <v>#REF!</v>
      </c>
      <c r="E340" s="11" t="e">
        <f t="shared" si="21"/>
        <v>#REF!</v>
      </c>
      <c r="F340" s="12" t="e">
        <f t="shared" si="23"/>
        <v>#REF!</v>
      </c>
    </row>
    <row r="341" spans="1:6" x14ac:dyDescent="0.2">
      <c r="A341" s="117"/>
      <c r="B341" s="10">
        <v>334</v>
      </c>
      <c r="C341" s="11" t="e">
        <f t="shared" si="22"/>
        <v>#REF!</v>
      </c>
      <c r="D341" s="11" t="e">
        <f t="shared" si="20"/>
        <v>#REF!</v>
      </c>
      <c r="E341" s="11" t="e">
        <f t="shared" si="21"/>
        <v>#REF!</v>
      </c>
      <c r="F341" s="12" t="e">
        <f t="shared" si="23"/>
        <v>#REF!</v>
      </c>
    </row>
    <row r="342" spans="1:6" x14ac:dyDescent="0.2">
      <c r="A342" s="117"/>
      <c r="B342" s="10">
        <v>335</v>
      </c>
      <c r="C342" s="11" t="e">
        <f t="shared" si="22"/>
        <v>#REF!</v>
      </c>
      <c r="D342" s="11" t="e">
        <f t="shared" si="20"/>
        <v>#REF!</v>
      </c>
      <c r="E342" s="11" t="e">
        <f t="shared" si="21"/>
        <v>#REF!</v>
      </c>
      <c r="F342" s="12" t="e">
        <f t="shared" si="23"/>
        <v>#REF!</v>
      </c>
    </row>
    <row r="343" spans="1:6" x14ac:dyDescent="0.2">
      <c r="A343" s="118"/>
      <c r="B343" s="13">
        <v>336</v>
      </c>
      <c r="C343" s="14" t="e">
        <f t="shared" si="22"/>
        <v>#REF!</v>
      </c>
      <c r="D343" s="14" t="e">
        <f t="shared" si="20"/>
        <v>#REF!</v>
      </c>
      <c r="E343" s="14" t="e">
        <f t="shared" si="21"/>
        <v>#REF!</v>
      </c>
      <c r="F343" s="15" t="e">
        <f t="shared" si="23"/>
        <v>#REF!</v>
      </c>
    </row>
    <row r="344" spans="1:6" ht="12.75" customHeight="1" x14ac:dyDescent="0.2">
      <c r="A344" s="116" t="s">
        <v>104</v>
      </c>
      <c r="B344" s="7">
        <v>337</v>
      </c>
      <c r="C344" s="8" t="e">
        <f t="shared" si="22"/>
        <v>#REF!</v>
      </c>
      <c r="D344" s="8" t="e">
        <f t="shared" si="20"/>
        <v>#REF!</v>
      </c>
      <c r="E344" s="8" t="e">
        <f t="shared" si="21"/>
        <v>#REF!</v>
      </c>
      <c r="F344" s="9" t="e">
        <f t="shared" si="23"/>
        <v>#REF!</v>
      </c>
    </row>
    <row r="345" spans="1:6" x14ac:dyDescent="0.2">
      <c r="A345" s="117"/>
      <c r="B345" s="10">
        <v>338</v>
      </c>
      <c r="C345" s="11" t="e">
        <f t="shared" si="22"/>
        <v>#REF!</v>
      </c>
      <c r="D345" s="11" t="e">
        <f t="shared" si="20"/>
        <v>#REF!</v>
      </c>
      <c r="E345" s="11" t="e">
        <f t="shared" si="21"/>
        <v>#REF!</v>
      </c>
      <c r="F345" s="12" t="e">
        <f t="shared" si="23"/>
        <v>#REF!</v>
      </c>
    </row>
    <row r="346" spans="1:6" x14ac:dyDescent="0.2">
      <c r="A346" s="117"/>
      <c r="B346" s="10">
        <v>339</v>
      </c>
      <c r="C346" s="11" t="e">
        <f t="shared" si="22"/>
        <v>#REF!</v>
      </c>
      <c r="D346" s="11" t="e">
        <f t="shared" si="20"/>
        <v>#REF!</v>
      </c>
      <c r="E346" s="11" t="e">
        <f t="shared" si="21"/>
        <v>#REF!</v>
      </c>
      <c r="F346" s="12" t="e">
        <f t="shared" si="23"/>
        <v>#REF!</v>
      </c>
    </row>
    <row r="347" spans="1:6" x14ac:dyDescent="0.2">
      <c r="A347" s="117"/>
      <c r="B347" s="10">
        <v>340</v>
      </c>
      <c r="C347" s="11" t="e">
        <f t="shared" si="22"/>
        <v>#REF!</v>
      </c>
      <c r="D347" s="11" t="e">
        <f t="shared" si="20"/>
        <v>#REF!</v>
      </c>
      <c r="E347" s="11" t="e">
        <f t="shared" si="21"/>
        <v>#REF!</v>
      </c>
      <c r="F347" s="12" t="e">
        <f t="shared" si="23"/>
        <v>#REF!</v>
      </c>
    </row>
    <row r="348" spans="1:6" x14ac:dyDescent="0.2">
      <c r="A348" s="117"/>
      <c r="B348" s="10">
        <v>341</v>
      </c>
      <c r="C348" s="11" t="e">
        <f t="shared" si="22"/>
        <v>#REF!</v>
      </c>
      <c r="D348" s="11" t="e">
        <f t="shared" si="20"/>
        <v>#REF!</v>
      </c>
      <c r="E348" s="11" t="e">
        <f t="shared" si="21"/>
        <v>#REF!</v>
      </c>
      <c r="F348" s="12" t="e">
        <f t="shared" si="23"/>
        <v>#REF!</v>
      </c>
    </row>
    <row r="349" spans="1:6" x14ac:dyDescent="0.2">
      <c r="A349" s="117"/>
      <c r="B349" s="10">
        <v>342</v>
      </c>
      <c r="C349" s="11" t="e">
        <f t="shared" si="22"/>
        <v>#REF!</v>
      </c>
      <c r="D349" s="11" t="e">
        <f t="shared" si="20"/>
        <v>#REF!</v>
      </c>
      <c r="E349" s="11" t="e">
        <f t="shared" si="21"/>
        <v>#REF!</v>
      </c>
      <c r="F349" s="12" t="e">
        <f t="shared" si="23"/>
        <v>#REF!</v>
      </c>
    </row>
    <row r="350" spans="1:6" x14ac:dyDescent="0.2">
      <c r="A350" s="117"/>
      <c r="B350" s="10">
        <v>343</v>
      </c>
      <c r="C350" s="11" t="e">
        <f t="shared" si="22"/>
        <v>#REF!</v>
      </c>
      <c r="D350" s="11" t="e">
        <f t="shared" si="20"/>
        <v>#REF!</v>
      </c>
      <c r="E350" s="11" t="e">
        <f t="shared" si="21"/>
        <v>#REF!</v>
      </c>
      <c r="F350" s="12" t="e">
        <f t="shared" si="23"/>
        <v>#REF!</v>
      </c>
    </row>
    <row r="351" spans="1:6" x14ac:dyDescent="0.2">
      <c r="A351" s="117"/>
      <c r="B351" s="10">
        <v>344</v>
      </c>
      <c r="C351" s="11" t="e">
        <f t="shared" si="22"/>
        <v>#REF!</v>
      </c>
      <c r="D351" s="11" t="e">
        <f t="shared" si="20"/>
        <v>#REF!</v>
      </c>
      <c r="E351" s="11" t="e">
        <f t="shared" si="21"/>
        <v>#REF!</v>
      </c>
      <c r="F351" s="12" t="e">
        <f t="shared" si="23"/>
        <v>#REF!</v>
      </c>
    </row>
    <row r="352" spans="1:6" x14ac:dyDescent="0.2">
      <c r="A352" s="117"/>
      <c r="B352" s="10">
        <v>345</v>
      </c>
      <c r="C352" s="11" t="e">
        <f t="shared" si="22"/>
        <v>#REF!</v>
      </c>
      <c r="D352" s="11" t="e">
        <f t="shared" si="20"/>
        <v>#REF!</v>
      </c>
      <c r="E352" s="11" t="e">
        <f t="shared" si="21"/>
        <v>#REF!</v>
      </c>
      <c r="F352" s="12" t="e">
        <f t="shared" si="23"/>
        <v>#REF!</v>
      </c>
    </row>
    <row r="353" spans="1:6" x14ac:dyDescent="0.2">
      <c r="A353" s="117"/>
      <c r="B353" s="10">
        <v>346</v>
      </c>
      <c r="C353" s="11" t="e">
        <f t="shared" si="22"/>
        <v>#REF!</v>
      </c>
      <c r="D353" s="11" t="e">
        <f t="shared" si="20"/>
        <v>#REF!</v>
      </c>
      <c r="E353" s="11" t="e">
        <f t="shared" si="21"/>
        <v>#REF!</v>
      </c>
      <c r="F353" s="12" t="e">
        <f t="shared" si="23"/>
        <v>#REF!</v>
      </c>
    </row>
    <row r="354" spans="1:6" x14ac:dyDescent="0.2">
      <c r="A354" s="117"/>
      <c r="B354" s="10">
        <v>347</v>
      </c>
      <c r="C354" s="11" t="e">
        <f t="shared" si="22"/>
        <v>#REF!</v>
      </c>
      <c r="D354" s="11" t="e">
        <f t="shared" si="20"/>
        <v>#REF!</v>
      </c>
      <c r="E354" s="11" t="e">
        <f t="shared" si="21"/>
        <v>#REF!</v>
      </c>
      <c r="F354" s="12" t="e">
        <f t="shared" si="23"/>
        <v>#REF!</v>
      </c>
    </row>
    <row r="355" spans="1:6" x14ac:dyDescent="0.2">
      <c r="A355" s="118"/>
      <c r="B355" s="13">
        <v>348</v>
      </c>
      <c r="C355" s="14" t="e">
        <f t="shared" si="22"/>
        <v>#REF!</v>
      </c>
      <c r="D355" s="14" t="e">
        <f t="shared" si="20"/>
        <v>#REF!</v>
      </c>
      <c r="E355" s="14" t="e">
        <f t="shared" si="21"/>
        <v>#REF!</v>
      </c>
      <c r="F355" s="15" t="e">
        <f t="shared" si="23"/>
        <v>#REF!</v>
      </c>
    </row>
    <row r="356" spans="1:6" ht="12.75" customHeight="1" x14ac:dyDescent="0.2">
      <c r="A356" s="116" t="s">
        <v>105</v>
      </c>
      <c r="B356" s="10">
        <v>349</v>
      </c>
      <c r="C356" s="11" t="e">
        <f t="shared" si="22"/>
        <v>#REF!</v>
      </c>
      <c r="D356" s="11" t="e">
        <f t="shared" si="20"/>
        <v>#REF!</v>
      </c>
      <c r="E356" s="11" t="e">
        <f t="shared" si="21"/>
        <v>#REF!</v>
      </c>
      <c r="F356" s="9" t="e">
        <f t="shared" si="23"/>
        <v>#REF!</v>
      </c>
    </row>
    <row r="357" spans="1:6" x14ac:dyDescent="0.2">
      <c r="A357" s="117"/>
      <c r="B357" s="10">
        <v>350</v>
      </c>
      <c r="C357" s="11" t="e">
        <f t="shared" si="22"/>
        <v>#REF!</v>
      </c>
      <c r="D357" s="11" t="e">
        <f t="shared" si="20"/>
        <v>#REF!</v>
      </c>
      <c r="E357" s="11" t="e">
        <f t="shared" si="21"/>
        <v>#REF!</v>
      </c>
      <c r="F357" s="12" t="e">
        <f t="shared" si="23"/>
        <v>#REF!</v>
      </c>
    </row>
    <row r="358" spans="1:6" x14ac:dyDescent="0.2">
      <c r="A358" s="117"/>
      <c r="B358" s="10">
        <v>351</v>
      </c>
      <c r="C358" s="11" t="e">
        <f t="shared" si="22"/>
        <v>#REF!</v>
      </c>
      <c r="D358" s="11" t="e">
        <f t="shared" si="20"/>
        <v>#REF!</v>
      </c>
      <c r="E358" s="11" t="e">
        <f t="shared" si="21"/>
        <v>#REF!</v>
      </c>
      <c r="F358" s="12" t="e">
        <f t="shared" si="23"/>
        <v>#REF!</v>
      </c>
    </row>
    <row r="359" spans="1:6" x14ac:dyDescent="0.2">
      <c r="A359" s="117"/>
      <c r="B359" s="10">
        <v>352</v>
      </c>
      <c r="C359" s="11" t="e">
        <f t="shared" si="22"/>
        <v>#REF!</v>
      </c>
      <c r="D359" s="11" t="e">
        <f t="shared" si="20"/>
        <v>#REF!</v>
      </c>
      <c r="E359" s="11" t="e">
        <f t="shared" si="21"/>
        <v>#REF!</v>
      </c>
      <c r="F359" s="12" t="e">
        <f t="shared" si="23"/>
        <v>#REF!</v>
      </c>
    </row>
    <row r="360" spans="1:6" x14ac:dyDescent="0.2">
      <c r="A360" s="117"/>
      <c r="B360" s="10">
        <v>353</v>
      </c>
      <c r="C360" s="11" t="e">
        <f t="shared" si="22"/>
        <v>#REF!</v>
      </c>
      <c r="D360" s="11" t="e">
        <f t="shared" si="20"/>
        <v>#REF!</v>
      </c>
      <c r="E360" s="11" t="e">
        <f t="shared" si="21"/>
        <v>#REF!</v>
      </c>
      <c r="F360" s="12" t="e">
        <f t="shared" si="23"/>
        <v>#REF!</v>
      </c>
    </row>
    <row r="361" spans="1:6" x14ac:dyDescent="0.2">
      <c r="A361" s="117"/>
      <c r="B361" s="10">
        <v>354</v>
      </c>
      <c r="C361" s="11" t="e">
        <f t="shared" si="22"/>
        <v>#REF!</v>
      </c>
      <c r="D361" s="11" t="e">
        <f t="shared" si="20"/>
        <v>#REF!</v>
      </c>
      <c r="E361" s="11" t="e">
        <f t="shared" si="21"/>
        <v>#REF!</v>
      </c>
      <c r="F361" s="12" t="e">
        <f t="shared" si="23"/>
        <v>#REF!</v>
      </c>
    </row>
    <row r="362" spans="1:6" x14ac:dyDescent="0.2">
      <c r="A362" s="117"/>
      <c r="B362" s="10">
        <v>355</v>
      </c>
      <c r="C362" s="11" t="e">
        <f t="shared" si="22"/>
        <v>#REF!</v>
      </c>
      <c r="D362" s="11" t="e">
        <f t="shared" si="20"/>
        <v>#REF!</v>
      </c>
      <c r="E362" s="11" t="e">
        <f t="shared" si="21"/>
        <v>#REF!</v>
      </c>
      <c r="F362" s="12" t="e">
        <f t="shared" si="23"/>
        <v>#REF!</v>
      </c>
    </row>
    <row r="363" spans="1:6" x14ac:dyDescent="0.2">
      <c r="A363" s="117"/>
      <c r="B363" s="10">
        <v>356</v>
      </c>
      <c r="C363" s="11" t="e">
        <f t="shared" si="22"/>
        <v>#REF!</v>
      </c>
      <c r="D363" s="11" t="e">
        <f t="shared" si="20"/>
        <v>#REF!</v>
      </c>
      <c r="E363" s="11" t="e">
        <f t="shared" si="21"/>
        <v>#REF!</v>
      </c>
      <c r="F363" s="12" t="e">
        <f t="shared" si="23"/>
        <v>#REF!</v>
      </c>
    </row>
    <row r="364" spans="1:6" x14ac:dyDescent="0.2">
      <c r="A364" s="117"/>
      <c r="B364" s="10">
        <v>357</v>
      </c>
      <c r="C364" s="11" t="e">
        <f t="shared" si="22"/>
        <v>#REF!</v>
      </c>
      <c r="D364" s="11" t="e">
        <f t="shared" si="20"/>
        <v>#REF!</v>
      </c>
      <c r="E364" s="11" t="e">
        <f t="shared" si="21"/>
        <v>#REF!</v>
      </c>
      <c r="F364" s="12" t="e">
        <f t="shared" si="23"/>
        <v>#REF!</v>
      </c>
    </row>
    <row r="365" spans="1:6" x14ac:dyDescent="0.2">
      <c r="A365" s="117"/>
      <c r="B365" s="10">
        <v>358</v>
      </c>
      <c r="C365" s="11" t="e">
        <f t="shared" si="22"/>
        <v>#REF!</v>
      </c>
      <c r="D365" s="11" t="e">
        <f t="shared" si="20"/>
        <v>#REF!</v>
      </c>
      <c r="E365" s="11" t="e">
        <f t="shared" si="21"/>
        <v>#REF!</v>
      </c>
      <c r="F365" s="12" t="e">
        <f t="shared" si="23"/>
        <v>#REF!</v>
      </c>
    </row>
    <row r="366" spans="1:6" x14ac:dyDescent="0.2">
      <c r="A366" s="117"/>
      <c r="B366" s="10">
        <v>359</v>
      </c>
      <c r="C366" s="11" t="e">
        <f t="shared" si="22"/>
        <v>#REF!</v>
      </c>
      <c r="D366" s="11" t="e">
        <f t="shared" si="20"/>
        <v>#REF!</v>
      </c>
      <c r="E366" s="11" t="e">
        <f t="shared" si="21"/>
        <v>#REF!</v>
      </c>
      <c r="F366" s="12" t="e">
        <f t="shared" si="23"/>
        <v>#REF!</v>
      </c>
    </row>
    <row r="367" spans="1:6" x14ac:dyDescent="0.2">
      <c r="A367" s="118"/>
      <c r="B367" s="13">
        <v>360</v>
      </c>
      <c r="C367" s="14" t="e">
        <f t="shared" si="22"/>
        <v>#REF!</v>
      </c>
      <c r="D367" s="14" t="e">
        <f t="shared" si="20"/>
        <v>#REF!</v>
      </c>
      <c r="E367" s="14" t="e">
        <f t="shared" si="21"/>
        <v>#REF!</v>
      </c>
      <c r="F367" s="15" t="e">
        <f t="shared" si="23"/>
        <v>#REF!</v>
      </c>
    </row>
    <row r="368" spans="1:6" x14ac:dyDescent="0.2">
      <c r="C368" s="18"/>
    </row>
  </sheetData>
  <mergeCells count="30">
    <mergeCell ref="A8:A19"/>
    <mergeCell ref="A20:A31"/>
    <mergeCell ref="A32:A43"/>
    <mergeCell ref="A44:A55"/>
    <mergeCell ref="A56:A67"/>
    <mergeCell ref="A68:A79"/>
    <mergeCell ref="A80:A91"/>
    <mergeCell ref="A92:A103"/>
    <mergeCell ref="A104:A115"/>
    <mergeCell ref="A116:A127"/>
    <mergeCell ref="A128:A139"/>
    <mergeCell ref="A140:A151"/>
    <mergeCell ref="A152:A163"/>
    <mergeCell ref="A164:A175"/>
    <mergeCell ref="A176:A187"/>
    <mergeCell ref="A188:A199"/>
    <mergeCell ref="A200:A211"/>
    <mergeCell ref="A212:A223"/>
    <mergeCell ref="A224:A235"/>
    <mergeCell ref="A236:A247"/>
    <mergeCell ref="A248:A259"/>
    <mergeCell ref="A260:A271"/>
    <mergeCell ref="A272:A283"/>
    <mergeCell ref="A284:A295"/>
    <mergeCell ref="A344:A355"/>
    <mergeCell ref="A356:A367"/>
    <mergeCell ref="A296:A307"/>
    <mergeCell ref="A308:A319"/>
    <mergeCell ref="A320:A331"/>
    <mergeCell ref="A332:A343"/>
  </mergeCells>
  <phoneticPr fontId="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368"/>
  <sheetViews>
    <sheetView showGridLines="0" topLeftCell="A34" workbookViewId="0">
      <selection activeCell="F7" sqref="F7"/>
    </sheetView>
  </sheetViews>
  <sheetFormatPr defaultColWidth="29.7109375" defaultRowHeight="12.75" x14ac:dyDescent="0.2"/>
  <cols>
    <col min="1" max="1" width="3.28515625" style="16" bestFit="1" customWidth="1"/>
    <col min="2" max="2" width="9" style="3" bestFit="1" customWidth="1"/>
    <col min="3" max="3" width="11.140625" style="3" bestFit="1" customWidth="1"/>
    <col min="4" max="4" width="18.5703125" style="3" bestFit="1" customWidth="1"/>
    <col min="5" max="5" width="17" style="3" bestFit="1" customWidth="1"/>
    <col min="6" max="6" width="16.42578125" style="3" bestFit="1" customWidth="1"/>
    <col min="7" max="16384" width="29.7109375" style="17"/>
  </cols>
  <sheetData>
    <row r="1" spans="1:10" x14ac:dyDescent="0.2">
      <c r="B1" s="1" t="s">
        <v>68</v>
      </c>
      <c r="C1" s="2">
        <f>'Analysis (5)'!I12</f>
        <v>120000</v>
      </c>
      <c r="G1" s="16"/>
      <c r="H1" s="3"/>
      <c r="I1" s="3"/>
      <c r="J1" s="3"/>
    </row>
    <row r="2" spans="1:10" x14ac:dyDescent="0.2">
      <c r="B2" s="1" t="s">
        <v>70</v>
      </c>
      <c r="C2" s="4">
        <f>'Analysis (5)'!I13</f>
        <v>0.05</v>
      </c>
      <c r="G2" s="16"/>
      <c r="H2" s="3"/>
      <c r="I2" s="3"/>
      <c r="J2" s="3"/>
    </row>
    <row r="3" spans="1:10" x14ac:dyDescent="0.2">
      <c r="B3" s="1" t="s">
        <v>69</v>
      </c>
      <c r="C3" s="19">
        <f>'Analysis (5)'!I14</f>
        <v>30</v>
      </c>
      <c r="G3" s="16"/>
      <c r="H3" s="3"/>
      <c r="I3" s="3"/>
      <c r="J3" s="3"/>
    </row>
    <row r="4" spans="1:10" x14ac:dyDescent="0.2">
      <c r="G4" s="16"/>
      <c r="H4" s="3"/>
      <c r="I4" s="3"/>
      <c r="J4" s="3"/>
    </row>
    <row r="5" spans="1:10" x14ac:dyDescent="0.2">
      <c r="G5" s="16"/>
      <c r="H5" s="3"/>
      <c r="I5" s="3"/>
      <c r="J5" s="3"/>
    </row>
    <row r="6" spans="1:10" x14ac:dyDescent="0.2">
      <c r="G6" s="16"/>
      <c r="H6" s="3"/>
      <c r="I6" s="3"/>
      <c r="J6" s="3"/>
    </row>
    <row r="7" spans="1:10" s="3" customFormat="1" x14ac:dyDescent="0.2">
      <c r="A7" s="5"/>
      <c r="B7" s="6" t="s">
        <v>71</v>
      </c>
      <c r="C7" s="6" t="s">
        <v>72</v>
      </c>
      <c r="D7" s="6" t="s">
        <v>73</v>
      </c>
      <c r="E7" s="6" t="s">
        <v>74</v>
      </c>
      <c r="F7" s="6" t="s">
        <v>75</v>
      </c>
    </row>
    <row r="8" spans="1:10" ht="12.75" customHeight="1" x14ac:dyDescent="0.2">
      <c r="A8" s="116" t="s">
        <v>76</v>
      </c>
      <c r="B8" s="7">
        <v>1</v>
      </c>
      <c r="C8" s="8">
        <f>C1</f>
        <v>120000</v>
      </c>
      <c r="D8" s="8">
        <f t="shared" ref="D8:D71" si="0">PPMT($C$2/12,1,($C$3*12)+1-B8,C8,0)*-1</f>
        <v>144.18594761456686</v>
      </c>
      <c r="E8" s="8">
        <f t="shared" ref="E8:E71" si="1">IPMT($C$2/12,1,($C$3*12)+1-B8,C8,0)*-1</f>
        <v>500</v>
      </c>
      <c r="F8" s="9">
        <f>SUM(E8+D8)</f>
        <v>644.18594761456689</v>
      </c>
    </row>
    <row r="9" spans="1:10" x14ac:dyDescent="0.2">
      <c r="A9" s="117"/>
      <c r="B9" s="10">
        <v>2</v>
      </c>
      <c r="C9" s="11">
        <f t="shared" ref="C9:C72" si="2">C8-D8</f>
        <v>119855.81405238544</v>
      </c>
      <c r="D9" s="11">
        <f t="shared" si="0"/>
        <v>144.78672239629415</v>
      </c>
      <c r="E9" s="11">
        <f t="shared" si="1"/>
        <v>499.39922521827259</v>
      </c>
      <c r="F9" s="12">
        <f t="shared" ref="F9:F72" si="3">SUM(D9:E9)</f>
        <v>644.18594761456677</v>
      </c>
    </row>
    <row r="10" spans="1:10" x14ac:dyDescent="0.2">
      <c r="A10" s="117"/>
      <c r="B10" s="10">
        <v>3</v>
      </c>
      <c r="C10" s="11">
        <f t="shared" si="2"/>
        <v>119711.02732998914</v>
      </c>
      <c r="D10" s="11">
        <f t="shared" si="0"/>
        <v>145.39000040627877</v>
      </c>
      <c r="E10" s="11">
        <f t="shared" si="1"/>
        <v>498.795947208288</v>
      </c>
      <c r="F10" s="12">
        <f t="shared" si="3"/>
        <v>644.18594761456677</v>
      </c>
    </row>
    <row r="11" spans="1:10" x14ac:dyDescent="0.2">
      <c r="A11" s="117"/>
      <c r="B11" s="10">
        <v>4</v>
      </c>
      <c r="C11" s="11">
        <f t="shared" si="2"/>
        <v>119565.63732958287</v>
      </c>
      <c r="D11" s="11">
        <f t="shared" si="0"/>
        <v>145.99579207463827</v>
      </c>
      <c r="E11" s="11">
        <f t="shared" si="1"/>
        <v>498.19015553992858</v>
      </c>
      <c r="F11" s="12">
        <f t="shared" si="3"/>
        <v>644.18594761456689</v>
      </c>
    </row>
    <row r="12" spans="1:10" x14ac:dyDescent="0.2">
      <c r="A12" s="117"/>
      <c r="B12" s="10">
        <v>5</v>
      </c>
      <c r="C12" s="11">
        <f t="shared" si="2"/>
        <v>119419.64153750823</v>
      </c>
      <c r="D12" s="11">
        <f t="shared" si="0"/>
        <v>146.60410787494925</v>
      </c>
      <c r="E12" s="11">
        <f t="shared" si="1"/>
        <v>497.58183973961764</v>
      </c>
      <c r="F12" s="12">
        <f t="shared" si="3"/>
        <v>644.18594761456689</v>
      </c>
    </row>
    <row r="13" spans="1:10" x14ac:dyDescent="0.2">
      <c r="A13" s="117"/>
      <c r="B13" s="10">
        <v>6</v>
      </c>
      <c r="C13" s="11">
        <f t="shared" si="2"/>
        <v>119273.03742963327</v>
      </c>
      <c r="D13" s="11">
        <f t="shared" si="0"/>
        <v>147.21495832442821</v>
      </c>
      <c r="E13" s="11">
        <f t="shared" si="1"/>
        <v>496.97098929013862</v>
      </c>
      <c r="F13" s="12">
        <f t="shared" si="3"/>
        <v>644.18594761456689</v>
      </c>
    </row>
    <row r="14" spans="1:10" x14ac:dyDescent="0.2">
      <c r="A14" s="117"/>
      <c r="B14" s="10">
        <v>7</v>
      </c>
      <c r="C14" s="11">
        <f t="shared" si="2"/>
        <v>119125.82247130884</v>
      </c>
      <c r="D14" s="11">
        <f t="shared" si="0"/>
        <v>147.82835398411328</v>
      </c>
      <c r="E14" s="11">
        <f t="shared" si="1"/>
        <v>496.35759363045349</v>
      </c>
      <c r="F14" s="12">
        <f t="shared" si="3"/>
        <v>644.18594761456677</v>
      </c>
    </row>
    <row r="15" spans="1:10" x14ac:dyDescent="0.2">
      <c r="A15" s="117"/>
      <c r="B15" s="10">
        <v>8</v>
      </c>
      <c r="C15" s="11">
        <f t="shared" si="2"/>
        <v>118977.99411732474</v>
      </c>
      <c r="D15" s="11">
        <f t="shared" si="0"/>
        <v>148.44430545904714</v>
      </c>
      <c r="E15" s="11">
        <f t="shared" si="1"/>
        <v>495.74164215551974</v>
      </c>
      <c r="F15" s="12">
        <f t="shared" si="3"/>
        <v>644.18594761456689</v>
      </c>
    </row>
    <row r="16" spans="1:10" x14ac:dyDescent="0.2">
      <c r="A16" s="117"/>
      <c r="B16" s="10">
        <v>9</v>
      </c>
      <c r="C16" s="11">
        <f t="shared" si="2"/>
        <v>118829.54981186568</v>
      </c>
      <c r="D16" s="11">
        <f t="shared" si="0"/>
        <v>149.06282339845984</v>
      </c>
      <c r="E16" s="11">
        <f t="shared" si="1"/>
        <v>495.12312421610699</v>
      </c>
      <c r="F16" s="12">
        <f t="shared" si="3"/>
        <v>644.18594761456689</v>
      </c>
    </row>
    <row r="17" spans="1:7" x14ac:dyDescent="0.2">
      <c r="A17" s="117"/>
      <c r="B17" s="10">
        <v>10</v>
      </c>
      <c r="C17" s="11">
        <f t="shared" si="2"/>
        <v>118680.48698846722</v>
      </c>
      <c r="D17" s="11">
        <f t="shared" si="0"/>
        <v>149.68391849595344</v>
      </c>
      <c r="E17" s="11">
        <f t="shared" si="1"/>
        <v>494.50202911861339</v>
      </c>
      <c r="F17" s="12">
        <f t="shared" si="3"/>
        <v>644.18594761456689</v>
      </c>
    </row>
    <row r="18" spans="1:7" x14ac:dyDescent="0.2">
      <c r="A18" s="117"/>
      <c r="B18" s="10">
        <v>11</v>
      </c>
      <c r="C18" s="11">
        <f t="shared" si="2"/>
        <v>118530.80306997127</v>
      </c>
      <c r="D18" s="11">
        <f t="shared" si="0"/>
        <v>150.30760148968653</v>
      </c>
      <c r="E18" s="11">
        <f t="shared" si="1"/>
        <v>493.8783461248803</v>
      </c>
      <c r="F18" s="12">
        <f t="shared" si="3"/>
        <v>644.18594761456689</v>
      </c>
    </row>
    <row r="19" spans="1:7" x14ac:dyDescent="0.2">
      <c r="A19" s="118"/>
      <c r="B19" s="13">
        <v>12</v>
      </c>
      <c r="C19" s="14">
        <f t="shared" si="2"/>
        <v>118380.49546848159</v>
      </c>
      <c r="D19" s="14">
        <f t="shared" si="0"/>
        <v>150.93388316256022</v>
      </c>
      <c r="E19" s="14">
        <f t="shared" si="1"/>
        <v>493.25206445200661</v>
      </c>
      <c r="F19" s="15">
        <f t="shared" si="3"/>
        <v>644.18594761456689</v>
      </c>
      <c r="G19" s="20">
        <f>SUM(E8:E19)</f>
        <v>5959.7929566938265</v>
      </c>
    </row>
    <row r="20" spans="1:7" ht="12.75" customHeight="1" x14ac:dyDescent="0.2">
      <c r="A20" s="116" t="s">
        <v>77</v>
      </c>
      <c r="B20" s="7">
        <v>13</v>
      </c>
      <c r="C20" s="8">
        <f t="shared" si="2"/>
        <v>118229.56158531902</v>
      </c>
      <c r="D20" s="8">
        <f t="shared" si="0"/>
        <v>151.5627743424042</v>
      </c>
      <c r="E20" s="8">
        <f t="shared" si="1"/>
        <v>492.62317327216255</v>
      </c>
      <c r="F20" s="9">
        <f t="shared" si="3"/>
        <v>644.18594761456677</v>
      </c>
    </row>
    <row r="21" spans="1:7" x14ac:dyDescent="0.2">
      <c r="A21" s="117"/>
      <c r="B21" s="10">
        <v>14</v>
      </c>
      <c r="C21" s="11">
        <f t="shared" si="2"/>
        <v>118077.99881097663</v>
      </c>
      <c r="D21" s="11">
        <f t="shared" si="0"/>
        <v>152.19428590216427</v>
      </c>
      <c r="E21" s="11">
        <f t="shared" si="1"/>
        <v>491.99166171240256</v>
      </c>
      <c r="F21" s="12">
        <f t="shared" si="3"/>
        <v>644.18594761456689</v>
      </c>
    </row>
    <row r="22" spans="1:7" x14ac:dyDescent="0.2">
      <c r="A22" s="117"/>
      <c r="B22" s="10">
        <v>15</v>
      </c>
      <c r="C22" s="11">
        <f t="shared" si="2"/>
        <v>117925.80452507446</v>
      </c>
      <c r="D22" s="11">
        <f t="shared" si="0"/>
        <v>152.82842876008993</v>
      </c>
      <c r="E22" s="11">
        <f t="shared" si="1"/>
        <v>491.35751885447689</v>
      </c>
      <c r="F22" s="12">
        <f t="shared" si="3"/>
        <v>644.18594761456689</v>
      </c>
    </row>
    <row r="23" spans="1:7" x14ac:dyDescent="0.2">
      <c r="A23" s="117"/>
      <c r="B23" s="10">
        <v>16</v>
      </c>
      <c r="C23" s="11">
        <f t="shared" si="2"/>
        <v>117772.97609631438</v>
      </c>
      <c r="D23" s="11">
        <f t="shared" si="0"/>
        <v>153.46521387992365</v>
      </c>
      <c r="E23" s="11">
        <f t="shared" si="1"/>
        <v>490.72073373464326</v>
      </c>
      <c r="F23" s="12">
        <f t="shared" si="3"/>
        <v>644.18594761456689</v>
      </c>
    </row>
    <row r="24" spans="1:7" x14ac:dyDescent="0.2">
      <c r="A24" s="117"/>
      <c r="B24" s="10">
        <v>17</v>
      </c>
      <c r="C24" s="11">
        <f t="shared" si="2"/>
        <v>117619.51088243445</v>
      </c>
      <c r="D24" s="11">
        <f t="shared" si="0"/>
        <v>154.10465227109</v>
      </c>
      <c r="E24" s="11">
        <f t="shared" si="1"/>
        <v>490.08129534347682</v>
      </c>
      <c r="F24" s="12">
        <f t="shared" si="3"/>
        <v>644.18594761456689</v>
      </c>
    </row>
    <row r="25" spans="1:7" x14ac:dyDescent="0.2">
      <c r="A25" s="117"/>
      <c r="B25" s="10">
        <v>18</v>
      </c>
      <c r="C25" s="11">
        <f t="shared" si="2"/>
        <v>117465.40623016335</v>
      </c>
      <c r="D25" s="11">
        <f t="shared" si="0"/>
        <v>154.74675498888621</v>
      </c>
      <c r="E25" s="11">
        <f t="shared" si="1"/>
        <v>489.43919262568062</v>
      </c>
      <c r="F25" s="12">
        <f t="shared" si="3"/>
        <v>644.18594761456689</v>
      </c>
    </row>
    <row r="26" spans="1:7" x14ac:dyDescent="0.2">
      <c r="A26" s="117"/>
      <c r="B26" s="10">
        <v>19</v>
      </c>
      <c r="C26" s="11">
        <f t="shared" si="2"/>
        <v>117310.65947517447</v>
      </c>
      <c r="D26" s="11">
        <f t="shared" si="0"/>
        <v>155.39153313467327</v>
      </c>
      <c r="E26" s="11">
        <f t="shared" si="1"/>
        <v>488.79441447989365</v>
      </c>
      <c r="F26" s="12">
        <f t="shared" si="3"/>
        <v>644.18594761456689</v>
      </c>
    </row>
    <row r="27" spans="1:7" x14ac:dyDescent="0.2">
      <c r="A27" s="117"/>
      <c r="B27" s="10">
        <v>20</v>
      </c>
      <c r="C27" s="11">
        <f t="shared" si="2"/>
        <v>117155.26794203979</v>
      </c>
      <c r="D27" s="11">
        <f t="shared" si="0"/>
        <v>156.03899785606768</v>
      </c>
      <c r="E27" s="11">
        <f t="shared" si="1"/>
        <v>488.14694975849915</v>
      </c>
      <c r="F27" s="12">
        <f t="shared" si="3"/>
        <v>644.18594761456689</v>
      </c>
    </row>
    <row r="28" spans="1:7" x14ac:dyDescent="0.2">
      <c r="A28" s="117"/>
      <c r="B28" s="10">
        <v>21</v>
      </c>
      <c r="C28" s="11">
        <f t="shared" si="2"/>
        <v>116999.22894418372</v>
      </c>
      <c r="D28" s="11">
        <f t="shared" si="0"/>
        <v>156.68916034713465</v>
      </c>
      <c r="E28" s="11">
        <f t="shared" si="1"/>
        <v>487.49678726743218</v>
      </c>
      <c r="F28" s="12">
        <f t="shared" si="3"/>
        <v>644.18594761456689</v>
      </c>
    </row>
    <row r="29" spans="1:7" x14ac:dyDescent="0.2">
      <c r="A29" s="117"/>
      <c r="B29" s="10">
        <v>22</v>
      </c>
      <c r="C29" s="11">
        <f t="shared" si="2"/>
        <v>116842.53978383659</v>
      </c>
      <c r="D29" s="11">
        <f t="shared" si="0"/>
        <v>157.34203184858103</v>
      </c>
      <c r="E29" s="11">
        <f t="shared" si="1"/>
        <v>486.8439157659858</v>
      </c>
      <c r="F29" s="12">
        <f t="shared" si="3"/>
        <v>644.18594761456689</v>
      </c>
    </row>
    <row r="30" spans="1:7" x14ac:dyDescent="0.2">
      <c r="A30" s="117"/>
      <c r="B30" s="10">
        <v>23</v>
      </c>
      <c r="C30" s="11">
        <f t="shared" si="2"/>
        <v>116685.197751988</v>
      </c>
      <c r="D30" s="11">
        <f t="shared" si="0"/>
        <v>157.99762364795015</v>
      </c>
      <c r="E30" s="11">
        <f t="shared" si="1"/>
        <v>486.18832396661668</v>
      </c>
      <c r="F30" s="12">
        <f t="shared" si="3"/>
        <v>644.18594761456689</v>
      </c>
    </row>
    <row r="31" spans="1:7" x14ac:dyDescent="0.2">
      <c r="A31" s="118"/>
      <c r="B31" s="13">
        <v>24</v>
      </c>
      <c r="C31" s="14">
        <f t="shared" si="2"/>
        <v>116527.20012834005</v>
      </c>
      <c r="D31" s="14">
        <f t="shared" si="0"/>
        <v>158.65594707981657</v>
      </c>
      <c r="E31" s="14">
        <f t="shared" si="1"/>
        <v>485.53000053475017</v>
      </c>
      <c r="F31" s="15">
        <f t="shared" si="3"/>
        <v>644.18594761456677</v>
      </c>
    </row>
    <row r="32" spans="1:7" ht="12.75" customHeight="1" x14ac:dyDescent="0.2">
      <c r="A32" s="116" t="s">
        <v>78</v>
      </c>
      <c r="B32" s="7">
        <v>25</v>
      </c>
      <c r="C32" s="8">
        <f t="shared" si="2"/>
        <v>116368.54418126022</v>
      </c>
      <c r="D32" s="8">
        <f t="shared" si="0"/>
        <v>159.31701352598247</v>
      </c>
      <c r="E32" s="8">
        <f t="shared" si="1"/>
        <v>484.86893408858424</v>
      </c>
      <c r="F32" s="9">
        <f t="shared" si="3"/>
        <v>644.18594761456666</v>
      </c>
    </row>
    <row r="33" spans="1:6" x14ac:dyDescent="0.2">
      <c r="A33" s="117"/>
      <c r="B33" s="10">
        <v>26</v>
      </c>
      <c r="C33" s="11">
        <f t="shared" si="2"/>
        <v>116209.22716773424</v>
      </c>
      <c r="D33" s="11">
        <f t="shared" si="0"/>
        <v>159.98083441567405</v>
      </c>
      <c r="E33" s="11">
        <f t="shared" si="1"/>
        <v>484.20511319889266</v>
      </c>
      <c r="F33" s="12">
        <f t="shared" si="3"/>
        <v>644.18594761456666</v>
      </c>
    </row>
    <row r="34" spans="1:6" x14ac:dyDescent="0.2">
      <c r="A34" s="117"/>
      <c r="B34" s="10">
        <v>27</v>
      </c>
      <c r="C34" s="11">
        <f t="shared" si="2"/>
        <v>116049.24633331856</v>
      </c>
      <c r="D34" s="11">
        <f t="shared" si="0"/>
        <v>160.64742122573938</v>
      </c>
      <c r="E34" s="11">
        <f t="shared" si="1"/>
        <v>483.53852638882734</v>
      </c>
      <c r="F34" s="12">
        <f t="shared" si="3"/>
        <v>644.18594761456666</v>
      </c>
    </row>
    <row r="35" spans="1:6" x14ac:dyDescent="0.2">
      <c r="A35" s="117"/>
      <c r="B35" s="10">
        <v>28</v>
      </c>
      <c r="C35" s="11">
        <f t="shared" si="2"/>
        <v>115888.59891209281</v>
      </c>
      <c r="D35" s="11">
        <f t="shared" si="0"/>
        <v>161.31678548084656</v>
      </c>
      <c r="E35" s="11">
        <f t="shared" si="1"/>
        <v>482.86916213372007</v>
      </c>
      <c r="F35" s="12">
        <f t="shared" si="3"/>
        <v>644.18594761456666</v>
      </c>
    </row>
    <row r="36" spans="1:6" x14ac:dyDescent="0.2">
      <c r="A36" s="117"/>
      <c r="B36" s="10">
        <v>29</v>
      </c>
      <c r="C36" s="11">
        <f t="shared" si="2"/>
        <v>115727.28212661197</v>
      </c>
      <c r="D36" s="11">
        <f t="shared" si="0"/>
        <v>161.98893875368341</v>
      </c>
      <c r="E36" s="11">
        <f t="shared" si="1"/>
        <v>482.19700886088322</v>
      </c>
      <c r="F36" s="12">
        <f t="shared" si="3"/>
        <v>644.18594761456666</v>
      </c>
    </row>
    <row r="37" spans="1:6" x14ac:dyDescent="0.2">
      <c r="A37" s="117"/>
      <c r="B37" s="10">
        <v>30</v>
      </c>
      <c r="C37" s="11">
        <f t="shared" si="2"/>
        <v>115565.29318785829</v>
      </c>
      <c r="D37" s="11">
        <f t="shared" si="0"/>
        <v>162.66389266515719</v>
      </c>
      <c r="E37" s="11">
        <f t="shared" si="1"/>
        <v>481.52205494940955</v>
      </c>
      <c r="F37" s="12">
        <f t="shared" si="3"/>
        <v>644.18594761456677</v>
      </c>
    </row>
    <row r="38" spans="1:6" x14ac:dyDescent="0.2">
      <c r="A38" s="117"/>
      <c r="B38" s="10">
        <v>31</v>
      </c>
      <c r="C38" s="11">
        <f t="shared" si="2"/>
        <v>115402.62929519314</v>
      </c>
      <c r="D38" s="11">
        <f t="shared" si="0"/>
        <v>163.34165888459529</v>
      </c>
      <c r="E38" s="11">
        <f t="shared" si="1"/>
        <v>480.84428872997142</v>
      </c>
      <c r="F38" s="12">
        <f t="shared" si="3"/>
        <v>644.18594761456666</v>
      </c>
    </row>
    <row r="39" spans="1:6" x14ac:dyDescent="0.2">
      <c r="A39" s="117"/>
      <c r="B39" s="10">
        <v>32</v>
      </c>
      <c r="C39" s="11">
        <f t="shared" si="2"/>
        <v>115239.28763630854</v>
      </c>
      <c r="D39" s="11">
        <f t="shared" si="0"/>
        <v>164.0222491299478</v>
      </c>
      <c r="E39" s="11">
        <f t="shared" si="1"/>
        <v>480.16369848461892</v>
      </c>
      <c r="F39" s="12">
        <f t="shared" si="3"/>
        <v>644.18594761456666</v>
      </c>
    </row>
    <row r="40" spans="1:6" x14ac:dyDescent="0.2">
      <c r="A40" s="117"/>
      <c r="B40" s="10">
        <v>33</v>
      </c>
      <c r="C40" s="11">
        <f t="shared" si="2"/>
        <v>115075.26538717859</v>
      </c>
      <c r="D40" s="11">
        <f t="shared" si="0"/>
        <v>164.70567516798923</v>
      </c>
      <c r="E40" s="11">
        <f t="shared" si="1"/>
        <v>479.48027244657743</v>
      </c>
      <c r="F40" s="12">
        <f t="shared" si="3"/>
        <v>644.18594761456666</v>
      </c>
    </row>
    <row r="41" spans="1:6" x14ac:dyDescent="0.2">
      <c r="A41" s="117"/>
      <c r="B41" s="10">
        <v>34</v>
      </c>
      <c r="C41" s="11">
        <f t="shared" si="2"/>
        <v>114910.5597120106</v>
      </c>
      <c r="D41" s="11">
        <f t="shared" si="0"/>
        <v>165.39194881452252</v>
      </c>
      <c r="E41" s="11">
        <f t="shared" si="1"/>
        <v>478.79399880004416</v>
      </c>
      <c r="F41" s="12">
        <f t="shared" si="3"/>
        <v>644.18594761456666</v>
      </c>
    </row>
    <row r="42" spans="1:6" x14ac:dyDescent="0.2">
      <c r="A42" s="117"/>
      <c r="B42" s="10">
        <v>35</v>
      </c>
      <c r="C42" s="11">
        <f t="shared" si="2"/>
        <v>114745.16776319608</v>
      </c>
      <c r="D42" s="11">
        <f t="shared" si="0"/>
        <v>166.08108193458304</v>
      </c>
      <c r="E42" s="11">
        <f t="shared" si="1"/>
        <v>478.10486567998367</v>
      </c>
      <c r="F42" s="12">
        <f t="shared" si="3"/>
        <v>644.18594761456666</v>
      </c>
    </row>
    <row r="43" spans="1:6" x14ac:dyDescent="0.2">
      <c r="A43" s="118"/>
      <c r="B43" s="13">
        <v>36</v>
      </c>
      <c r="C43" s="14">
        <f t="shared" si="2"/>
        <v>114579.0866812615</v>
      </c>
      <c r="D43" s="14">
        <f t="shared" si="0"/>
        <v>166.77308644264383</v>
      </c>
      <c r="E43" s="14">
        <f t="shared" si="1"/>
        <v>477.41286117192288</v>
      </c>
      <c r="F43" s="15">
        <f t="shared" si="3"/>
        <v>644.18594761456666</v>
      </c>
    </row>
    <row r="44" spans="1:6" ht="12.75" customHeight="1" x14ac:dyDescent="0.2">
      <c r="A44" s="116" t="s">
        <v>79</v>
      </c>
      <c r="B44" s="7">
        <v>37</v>
      </c>
      <c r="C44" s="8">
        <f t="shared" si="2"/>
        <v>114412.31359481886</v>
      </c>
      <c r="D44" s="8">
        <f t="shared" si="0"/>
        <v>167.46797430282146</v>
      </c>
      <c r="E44" s="8">
        <f t="shared" si="1"/>
        <v>476.71797331174525</v>
      </c>
      <c r="F44" s="9">
        <f t="shared" si="3"/>
        <v>644.18594761456666</v>
      </c>
    </row>
    <row r="45" spans="1:6" x14ac:dyDescent="0.2">
      <c r="A45" s="117"/>
      <c r="B45" s="10">
        <v>38</v>
      </c>
      <c r="C45" s="11">
        <f t="shared" si="2"/>
        <v>114244.84562051603</v>
      </c>
      <c r="D45" s="11">
        <f t="shared" si="0"/>
        <v>168.16575752908327</v>
      </c>
      <c r="E45" s="11">
        <f t="shared" si="1"/>
        <v>476.02019008548348</v>
      </c>
      <c r="F45" s="12">
        <f t="shared" si="3"/>
        <v>644.18594761456677</v>
      </c>
    </row>
    <row r="46" spans="1:6" x14ac:dyDescent="0.2">
      <c r="A46" s="117"/>
      <c r="B46" s="10">
        <v>39</v>
      </c>
      <c r="C46" s="11">
        <f t="shared" si="2"/>
        <v>114076.67986298694</v>
      </c>
      <c r="D46" s="11">
        <f t="shared" si="0"/>
        <v>168.8664481854544</v>
      </c>
      <c r="E46" s="11">
        <f t="shared" si="1"/>
        <v>475.31949942911228</v>
      </c>
      <c r="F46" s="12">
        <f t="shared" si="3"/>
        <v>644.18594761456666</v>
      </c>
    </row>
    <row r="47" spans="1:6" x14ac:dyDescent="0.2">
      <c r="A47" s="117"/>
      <c r="B47" s="10">
        <v>40</v>
      </c>
      <c r="C47" s="11">
        <f t="shared" si="2"/>
        <v>113907.81341480149</v>
      </c>
      <c r="D47" s="11">
        <f t="shared" si="0"/>
        <v>169.57005838622715</v>
      </c>
      <c r="E47" s="11">
        <f t="shared" si="1"/>
        <v>474.6158892283396</v>
      </c>
      <c r="F47" s="12">
        <f t="shared" si="3"/>
        <v>644.18594761456677</v>
      </c>
    </row>
    <row r="48" spans="1:6" x14ac:dyDescent="0.2">
      <c r="A48" s="117"/>
      <c r="B48" s="10">
        <v>41</v>
      </c>
      <c r="C48" s="11">
        <f t="shared" si="2"/>
        <v>113738.24335641527</v>
      </c>
      <c r="D48" s="11">
        <f t="shared" si="0"/>
        <v>170.27660029616979</v>
      </c>
      <c r="E48" s="11">
        <f t="shared" si="1"/>
        <v>473.90934731839695</v>
      </c>
      <c r="F48" s="12">
        <f t="shared" si="3"/>
        <v>644.18594761456677</v>
      </c>
    </row>
    <row r="49" spans="1:6" x14ac:dyDescent="0.2">
      <c r="A49" s="117"/>
      <c r="B49" s="10">
        <v>42</v>
      </c>
      <c r="C49" s="11">
        <f t="shared" si="2"/>
        <v>113567.9667561191</v>
      </c>
      <c r="D49" s="11">
        <f t="shared" si="0"/>
        <v>170.98608613073714</v>
      </c>
      <c r="E49" s="11">
        <f t="shared" si="1"/>
        <v>473.19986148382958</v>
      </c>
      <c r="F49" s="12">
        <f t="shared" si="3"/>
        <v>644.18594761456666</v>
      </c>
    </row>
    <row r="50" spans="1:6" x14ac:dyDescent="0.2">
      <c r="A50" s="117"/>
      <c r="B50" s="10">
        <v>43</v>
      </c>
      <c r="C50" s="11">
        <f t="shared" si="2"/>
        <v>113396.98066998836</v>
      </c>
      <c r="D50" s="11">
        <f t="shared" si="0"/>
        <v>171.6985281562819</v>
      </c>
      <c r="E50" s="11">
        <f t="shared" si="1"/>
        <v>472.48741945828482</v>
      </c>
      <c r="F50" s="12">
        <f t="shared" si="3"/>
        <v>644.18594761456666</v>
      </c>
    </row>
    <row r="51" spans="1:6" x14ac:dyDescent="0.2">
      <c r="A51" s="117"/>
      <c r="B51" s="10">
        <v>44</v>
      </c>
      <c r="C51" s="11">
        <f t="shared" si="2"/>
        <v>113225.28214183208</v>
      </c>
      <c r="D51" s="11">
        <f t="shared" si="0"/>
        <v>172.41393869026638</v>
      </c>
      <c r="E51" s="11">
        <f t="shared" si="1"/>
        <v>471.77200892430034</v>
      </c>
      <c r="F51" s="12">
        <f t="shared" si="3"/>
        <v>644.18594761456666</v>
      </c>
    </row>
    <row r="52" spans="1:6" x14ac:dyDescent="0.2">
      <c r="A52" s="117"/>
      <c r="B52" s="10">
        <v>45</v>
      </c>
      <c r="C52" s="11">
        <f t="shared" si="2"/>
        <v>113052.86820314181</v>
      </c>
      <c r="D52" s="11">
        <f t="shared" si="0"/>
        <v>173.13233010147584</v>
      </c>
      <c r="E52" s="11">
        <f t="shared" si="1"/>
        <v>471.0536175130909</v>
      </c>
      <c r="F52" s="12">
        <f t="shared" si="3"/>
        <v>644.18594761456677</v>
      </c>
    </row>
    <row r="53" spans="1:6" x14ac:dyDescent="0.2">
      <c r="A53" s="117"/>
      <c r="B53" s="10">
        <v>46</v>
      </c>
      <c r="C53" s="11">
        <f t="shared" si="2"/>
        <v>112879.73587304034</v>
      </c>
      <c r="D53" s="11">
        <f t="shared" si="0"/>
        <v>173.85371481023196</v>
      </c>
      <c r="E53" s="11">
        <f t="shared" si="1"/>
        <v>470.33223280433481</v>
      </c>
      <c r="F53" s="12">
        <f t="shared" si="3"/>
        <v>644.18594761456677</v>
      </c>
    </row>
    <row r="54" spans="1:6" x14ac:dyDescent="0.2">
      <c r="A54" s="117"/>
      <c r="B54" s="10">
        <v>47</v>
      </c>
      <c r="C54" s="11">
        <f t="shared" si="2"/>
        <v>112705.8821582301</v>
      </c>
      <c r="D54" s="11">
        <f t="shared" si="0"/>
        <v>174.57810528860793</v>
      </c>
      <c r="E54" s="11">
        <f t="shared" si="1"/>
        <v>469.60784232595876</v>
      </c>
      <c r="F54" s="12">
        <f t="shared" si="3"/>
        <v>644.18594761456666</v>
      </c>
    </row>
    <row r="55" spans="1:6" x14ac:dyDescent="0.2">
      <c r="A55" s="118"/>
      <c r="B55" s="13">
        <v>48</v>
      </c>
      <c r="C55" s="14">
        <f t="shared" si="2"/>
        <v>112531.3040529415</v>
      </c>
      <c r="D55" s="14">
        <f t="shared" si="0"/>
        <v>175.30551406064379</v>
      </c>
      <c r="E55" s="14">
        <f t="shared" si="1"/>
        <v>468.8804335539229</v>
      </c>
      <c r="F55" s="15">
        <f t="shared" si="3"/>
        <v>644.18594761456666</v>
      </c>
    </row>
    <row r="56" spans="1:6" ht="12.75" customHeight="1" x14ac:dyDescent="0.2">
      <c r="A56" s="116" t="s">
        <v>80</v>
      </c>
      <c r="B56" s="7">
        <v>49</v>
      </c>
      <c r="C56" s="8">
        <f t="shared" si="2"/>
        <v>112355.99853888086</v>
      </c>
      <c r="D56" s="8">
        <f t="shared" si="0"/>
        <v>176.03595370256318</v>
      </c>
      <c r="E56" s="8">
        <f t="shared" si="1"/>
        <v>468.14999391200348</v>
      </c>
      <c r="F56" s="9">
        <f t="shared" si="3"/>
        <v>644.18594761456666</v>
      </c>
    </row>
    <row r="57" spans="1:6" x14ac:dyDescent="0.2">
      <c r="A57" s="117"/>
      <c r="B57" s="10">
        <v>50</v>
      </c>
      <c r="C57" s="11">
        <f t="shared" si="2"/>
        <v>112179.96258517829</v>
      </c>
      <c r="D57" s="11">
        <f t="shared" si="0"/>
        <v>176.76943684299044</v>
      </c>
      <c r="E57" s="11">
        <f t="shared" si="1"/>
        <v>467.41651077157621</v>
      </c>
      <c r="F57" s="12">
        <f t="shared" si="3"/>
        <v>644.18594761456666</v>
      </c>
    </row>
    <row r="58" spans="1:6" x14ac:dyDescent="0.2">
      <c r="A58" s="117"/>
      <c r="B58" s="10">
        <v>51</v>
      </c>
      <c r="C58" s="11">
        <f t="shared" si="2"/>
        <v>112003.1931483353</v>
      </c>
      <c r="D58" s="11">
        <f t="shared" si="0"/>
        <v>177.50597616316963</v>
      </c>
      <c r="E58" s="11">
        <f t="shared" si="1"/>
        <v>466.67997145139714</v>
      </c>
      <c r="F58" s="12">
        <f t="shared" si="3"/>
        <v>644.18594761456677</v>
      </c>
    </row>
    <row r="59" spans="1:6" x14ac:dyDescent="0.2">
      <c r="A59" s="117"/>
      <c r="B59" s="10">
        <v>52</v>
      </c>
      <c r="C59" s="11">
        <f t="shared" si="2"/>
        <v>111825.68717217213</v>
      </c>
      <c r="D59" s="11">
        <f t="shared" si="0"/>
        <v>178.2455843971828</v>
      </c>
      <c r="E59" s="11">
        <f t="shared" si="1"/>
        <v>465.94036321738383</v>
      </c>
      <c r="F59" s="12">
        <f t="shared" si="3"/>
        <v>644.18594761456666</v>
      </c>
    </row>
    <row r="60" spans="1:6" x14ac:dyDescent="0.2">
      <c r="A60" s="117"/>
      <c r="B60" s="10">
        <v>53</v>
      </c>
      <c r="C60" s="11">
        <f t="shared" si="2"/>
        <v>111647.44158777494</v>
      </c>
      <c r="D60" s="11">
        <f t="shared" si="0"/>
        <v>178.9882743321711</v>
      </c>
      <c r="E60" s="11">
        <f t="shared" si="1"/>
        <v>465.19767328239567</v>
      </c>
      <c r="F60" s="12">
        <f t="shared" si="3"/>
        <v>644.18594761456677</v>
      </c>
    </row>
    <row r="61" spans="1:6" x14ac:dyDescent="0.2">
      <c r="A61" s="117"/>
      <c r="B61" s="10">
        <v>54</v>
      </c>
      <c r="C61" s="11">
        <f t="shared" si="2"/>
        <v>111468.45331344278</v>
      </c>
      <c r="D61" s="11">
        <f t="shared" si="0"/>
        <v>179.73405880855518</v>
      </c>
      <c r="E61" s="11">
        <f t="shared" si="1"/>
        <v>464.45188880601148</v>
      </c>
      <c r="F61" s="12">
        <f t="shared" si="3"/>
        <v>644.18594761456666</v>
      </c>
    </row>
    <row r="62" spans="1:6" x14ac:dyDescent="0.2">
      <c r="A62" s="117"/>
      <c r="B62" s="10">
        <v>55</v>
      </c>
      <c r="C62" s="11">
        <f t="shared" si="2"/>
        <v>111288.71925463423</v>
      </c>
      <c r="D62" s="11">
        <f t="shared" si="0"/>
        <v>180.48295072025746</v>
      </c>
      <c r="E62" s="11">
        <f t="shared" si="1"/>
        <v>463.70299689430925</v>
      </c>
      <c r="F62" s="12">
        <f t="shared" si="3"/>
        <v>644.18594761456666</v>
      </c>
    </row>
    <row r="63" spans="1:6" x14ac:dyDescent="0.2">
      <c r="A63" s="117"/>
      <c r="B63" s="10">
        <v>56</v>
      </c>
      <c r="C63" s="11">
        <f t="shared" si="2"/>
        <v>111108.23630391397</v>
      </c>
      <c r="D63" s="11">
        <f t="shared" si="0"/>
        <v>181.2349630149252</v>
      </c>
      <c r="E63" s="11">
        <f t="shared" si="1"/>
        <v>462.95098459964157</v>
      </c>
      <c r="F63" s="12">
        <f t="shared" si="3"/>
        <v>644.18594761456677</v>
      </c>
    </row>
    <row r="64" spans="1:6" x14ac:dyDescent="0.2">
      <c r="A64" s="117"/>
      <c r="B64" s="10">
        <v>57</v>
      </c>
      <c r="C64" s="11">
        <f t="shared" si="2"/>
        <v>110927.00134089905</v>
      </c>
      <c r="D64" s="11">
        <f t="shared" si="0"/>
        <v>181.99010869415406</v>
      </c>
      <c r="E64" s="11">
        <f t="shared" si="1"/>
        <v>462.19583892041271</v>
      </c>
      <c r="F64" s="12">
        <f t="shared" si="3"/>
        <v>644.18594761456677</v>
      </c>
    </row>
    <row r="65" spans="1:7" x14ac:dyDescent="0.2">
      <c r="A65" s="117"/>
      <c r="B65" s="10">
        <v>58</v>
      </c>
      <c r="C65" s="11">
        <f t="shared" si="2"/>
        <v>110745.0112322049</v>
      </c>
      <c r="D65" s="11">
        <f t="shared" si="0"/>
        <v>182.74840081371309</v>
      </c>
      <c r="E65" s="11">
        <f t="shared" si="1"/>
        <v>461.4375468008538</v>
      </c>
      <c r="F65" s="12">
        <f t="shared" si="3"/>
        <v>644.18594761456689</v>
      </c>
    </row>
    <row r="66" spans="1:7" x14ac:dyDescent="0.2">
      <c r="A66" s="117"/>
      <c r="B66" s="10">
        <v>59</v>
      </c>
      <c r="C66" s="11">
        <f t="shared" si="2"/>
        <v>110562.26283139118</v>
      </c>
      <c r="D66" s="11">
        <f t="shared" si="0"/>
        <v>183.50985248377015</v>
      </c>
      <c r="E66" s="11">
        <f t="shared" si="1"/>
        <v>460.67609513079668</v>
      </c>
      <c r="F66" s="12">
        <f t="shared" si="3"/>
        <v>644.18594761456689</v>
      </c>
    </row>
    <row r="67" spans="1:7" x14ac:dyDescent="0.2">
      <c r="A67" s="118"/>
      <c r="B67" s="13">
        <v>60</v>
      </c>
      <c r="C67" s="14">
        <f t="shared" si="2"/>
        <v>110378.75297890742</v>
      </c>
      <c r="D67" s="14">
        <f t="shared" si="0"/>
        <v>184.27447686911924</v>
      </c>
      <c r="E67" s="14">
        <f t="shared" si="1"/>
        <v>459.91147074544756</v>
      </c>
      <c r="F67" s="15">
        <f t="shared" si="3"/>
        <v>644.18594761456677</v>
      </c>
      <c r="G67" s="20">
        <f>SUM(E8:E67)</f>
        <v>28845.635358912317</v>
      </c>
    </row>
    <row r="68" spans="1:7" ht="12.75" customHeight="1" x14ac:dyDescent="0.2">
      <c r="A68" s="116" t="s">
        <v>81</v>
      </c>
      <c r="B68" s="7">
        <v>61</v>
      </c>
      <c r="C68" s="8">
        <f t="shared" si="2"/>
        <v>110194.4785020383</v>
      </c>
      <c r="D68" s="8">
        <f t="shared" si="0"/>
        <v>185.04228718940723</v>
      </c>
      <c r="E68" s="8">
        <f t="shared" si="1"/>
        <v>459.14366042515962</v>
      </c>
      <c r="F68" s="9">
        <f t="shared" si="3"/>
        <v>644.18594761456689</v>
      </c>
    </row>
    <row r="69" spans="1:7" x14ac:dyDescent="0.2">
      <c r="A69" s="117"/>
      <c r="B69" s="10">
        <v>62</v>
      </c>
      <c r="C69" s="11">
        <f t="shared" si="2"/>
        <v>110009.43621484889</v>
      </c>
      <c r="D69" s="11">
        <f t="shared" si="0"/>
        <v>185.81329671936305</v>
      </c>
      <c r="E69" s="11">
        <f t="shared" si="1"/>
        <v>458.37265089520366</v>
      </c>
      <c r="F69" s="12">
        <f t="shared" si="3"/>
        <v>644.18594761456666</v>
      </c>
    </row>
    <row r="70" spans="1:7" x14ac:dyDescent="0.2">
      <c r="A70" s="117"/>
      <c r="B70" s="10">
        <v>63</v>
      </c>
      <c r="C70" s="11">
        <f t="shared" si="2"/>
        <v>109823.62291812952</v>
      </c>
      <c r="D70" s="11">
        <f t="shared" si="0"/>
        <v>186.58751878902711</v>
      </c>
      <c r="E70" s="11">
        <f t="shared" si="1"/>
        <v>457.59842882553971</v>
      </c>
      <c r="F70" s="12">
        <f t="shared" si="3"/>
        <v>644.18594761456689</v>
      </c>
    </row>
    <row r="71" spans="1:7" x14ac:dyDescent="0.2">
      <c r="A71" s="117"/>
      <c r="B71" s="10">
        <v>64</v>
      </c>
      <c r="C71" s="11">
        <f t="shared" si="2"/>
        <v>109637.03539934049</v>
      </c>
      <c r="D71" s="11">
        <f t="shared" si="0"/>
        <v>187.36496678398134</v>
      </c>
      <c r="E71" s="11">
        <f t="shared" si="1"/>
        <v>456.82098083058537</v>
      </c>
      <c r="F71" s="12">
        <f t="shared" si="3"/>
        <v>644.18594761456666</v>
      </c>
    </row>
    <row r="72" spans="1:7" x14ac:dyDescent="0.2">
      <c r="A72" s="117"/>
      <c r="B72" s="10">
        <v>65</v>
      </c>
      <c r="C72" s="11">
        <f t="shared" si="2"/>
        <v>109449.67043255651</v>
      </c>
      <c r="D72" s="11">
        <f t="shared" ref="D72:D135" si="4">PPMT($C$2/12,1,($C$3*12)+1-B72,C72,0)*-1</f>
        <v>188.14565414558126</v>
      </c>
      <c r="E72" s="11">
        <f t="shared" ref="E72:E135" si="5">IPMT($C$2/12,1,($C$3*12)+1-B72,C72,0)*-1</f>
        <v>456.04029346898545</v>
      </c>
      <c r="F72" s="12">
        <f t="shared" si="3"/>
        <v>644.18594761456666</v>
      </c>
    </row>
    <row r="73" spans="1:7" x14ac:dyDescent="0.2">
      <c r="A73" s="117"/>
      <c r="B73" s="10">
        <v>66</v>
      </c>
      <c r="C73" s="11">
        <f t="shared" ref="C73:C136" si="6">C72-D72</f>
        <v>109261.52477841092</v>
      </c>
      <c r="D73" s="11">
        <f t="shared" si="4"/>
        <v>188.92959437118782</v>
      </c>
      <c r="E73" s="11">
        <f t="shared" si="5"/>
        <v>455.25635324337884</v>
      </c>
      <c r="F73" s="12">
        <f t="shared" ref="F73:F136" si="7">SUM(D73:E73)</f>
        <v>644.18594761456666</v>
      </c>
    </row>
    <row r="74" spans="1:7" x14ac:dyDescent="0.2">
      <c r="A74" s="117"/>
      <c r="B74" s="10">
        <v>67</v>
      </c>
      <c r="C74" s="11">
        <f t="shared" si="6"/>
        <v>109072.59518403973</v>
      </c>
      <c r="D74" s="11">
        <f t="shared" si="4"/>
        <v>189.71680101440117</v>
      </c>
      <c r="E74" s="11">
        <f t="shared" si="5"/>
        <v>454.46914660016552</v>
      </c>
      <c r="F74" s="12">
        <f t="shared" si="7"/>
        <v>644.18594761456666</v>
      </c>
    </row>
    <row r="75" spans="1:7" x14ac:dyDescent="0.2">
      <c r="A75" s="117"/>
      <c r="B75" s="10">
        <v>68</v>
      </c>
      <c r="C75" s="11">
        <f t="shared" si="6"/>
        <v>108882.87838302534</v>
      </c>
      <c r="D75" s="11">
        <f t="shared" si="4"/>
        <v>190.5072876852945</v>
      </c>
      <c r="E75" s="11">
        <f t="shared" si="5"/>
        <v>453.67865992927221</v>
      </c>
      <c r="F75" s="12">
        <f t="shared" si="7"/>
        <v>644.18594761456666</v>
      </c>
    </row>
    <row r="76" spans="1:7" x14ac:dyDescent="0.2">
      <c r="A76" s="117"/>
      <c r="B76" s="10">
        <v>69</v>
      </c>
      <c r="C76" s="11">
        <f t="shared" si="6"/>
        <v>108692.37109534004</v>
      </c>
      <c r="D76" s="11">
        <f t="shared" si="4"/>
        <v>191.30106805064992</v>
      </c>
      <c r="E76" s="11">
        <f t="shared" si="5"/>
        <v>452.8848795639168</v>
      </c>
      <c r="F76" s="12">
        <f t="shared" si="7"/>
        <v>644.18594761456666</v>
      </c>
    </row>
    <row r="77" spans="1:7" x14ac:dyDescent="0.2">
      <c r="A77" s="117"/>
      <c r="B77" s="10">
        <v>70</v>
      </c>
      <c r="C77" s="11">
        <f t="shared" si="6"/>
        <v>108501.07002728939</v>
      </c>
      <c r="D77" s="11">
        <f t="shared" si="4"/>
        <v>192.09815583419424</v>
      </c>
      <c r="E77" s="11">
        <f t="shared" si="5"/>
        <v>452.08779178037247</v>
      </c>
      <c r="F77" s="12">
        <f t="shared" si="7"/>
        <v>644.18594761456666</v>
      </c>
    </row>
    <row r="78" spans="1:7" x14ac:dyDescent="0.2">
      <c r="A78" s="117"/>
      <c r="B78" s="10">
        <v>71</v>
      </c>
      <c r="C78" s="11">
        <f t="shared" si="6"/>
        <v>108308.9718714552</v>
      </c>
      <c r="D78" s="11">
        <f t="shared" si="4"/>
        <v>192.89856481683674</v>
      </c>
      <c r="E78" s="11">
        <f t="shared" si="5"/>
        <v>451.28738279773</v>
      </c>
      <c r="F78" s="12">
        <f t="shared" si="7"/>
        <v>644.18594761456677</v>
      </c>
    </row>
    <row r="79" spans="1:7" x14ac:dyDescent="0.2">
      <c r="A79" s="118"/>
      <c r="B79" s="13">
        <v>72</v>
      </c>
      <c r="C79" s="14">
        <f t="shared" si="6"/>
        <v>108116.07330663837</v>
      </c>
      <c r="D79" s="14">
        <f t="shared" si="4"/>
        <v>193.70230883690692</v>
      </c>
      <c r="E79" s="14">
        <f t="shared" si="5"/>
        <v>450.48363877765991</v>
      </c>
      <c r="F79" s="15">
        <f t="shared" si="7"/>
        <v>644.18594761456689</v>
      </c>
    </row>
    <row r="80" spans="1:7" ht="12.75" customHeight="1" x14ac:dyDescent="0.2">
      <c r="A80" s="116" t="s">
        <v>82</v>
      </c>
      <c r="B80" s="7">
        <v>73</v>
      </c>
      <c r="C80" s="8">
        <f t="shared" si="6"/>
        <v>107922.37099780147</v>
      </c>
      <c r="D80" s="8">
        <f t="shared" si="4"/>
        <v>194.50940179039404</v>
      </c>
      <c r="E80" s="8">
        <f t="shared" si="5"/>
        <v>449.67654582417282</v>
      </c>
      <c r="F80" s="9">
        <f t="shared" si="7"/>
        <v>644.18594761456689</v>
      </c>
    </row>
    <row r="81" spans="1:6" x14ac:dyDescent="0.2">
      <c r="A81" s="117"/>
      <c r="B81" s="10">
        <v>74</v>
      </c>
      <c r="C81" s="11">
        <f t="shared" si="6"/>
        <v>107727.86159601108</v>
      </c>
      <c r="D81" s="11">
        <f t="shared" si="4"/>
        <v>195.31985763118729</v>
      </c>
      <c r="E81" s="11">
        <f t="shared" si="5"/>
        <v>448.86608998337942</v>
      </c>
      <c r="F81" s="12">
        <f t="shared" si="7"/>
        <v>644.18594761456666</v>
      </c>
    </row>
    <row r="82" spans="1:6" x14ac:dyDescent="0.2">
      <c r="A82" s="117"/>
      <c r="B82" s="10">
        <v>75</v>
      </c>
      <c r="C82" s="11">
        <f t="shared" si="6"/>
        <v>107532.54173837989</v>
      </c>
      <c r="D82" s="11">
        <f t="shared" si="4"/>
        <v>196.1336903713173</v>
      </c>
      <c r="E82" s="11">
        <f t="shared" si="5"/>
        <v>448.05225724324947</v>
      </c>
      <c r="F82" s="12">
        <f t="shared" si="7"/>
        <v>644.18594761456677</v>
      </c>
    </row>
    <row r="83" spans="1:6" x14ac:dyDescent="0.2">
      <c r="A83" s="117"/>
      <c r="B83" s="10">
        <v>76</v>
      </c>
      <c r="C83" s="11">
        <f t="shared" si="6"/>
        <v>107336.40804800857</v>
      </c>
      <c r="D83" s="11">
        <f t="shared" si="4"/>
        <v>196.95091408119774</v>
      </c>
      <c r="E83" s="11">
        <f t="shared" si="5"/>
        <v>447.23503353336901</v>
      </c>
      <c r="F83" s="12">
        <f t="shared" si="7"/>
        <v>644.18594761456677</v>
      </c>
    </row>
    <row r="84" spans="1:6" x14ac:dyDescent="0.2">
      <c r="A84" s="117"/>
      <c r="B84" s="10">
        <v>77</v>
      </c>
      <c r="C84" s="11">
        <f t="shared" si="6"/>
        <v>107139.45713392737</v>
      </c>
      <c r="D84" s="11">
        <f t="shared" si="4"/>
        <v>197.77154288986944</v>
      </c>
      <c r="E84" s="11">
        <f t="shared" si="5"/>
        <v>446.41440472469736</v>
      </c>
      <c r="F84" s="12">
        <f t="shared" si="7"/>
        <v>644.18594761456677</v>
      </c>
    </row>
    <row r="85" spans="1:6" x14ac:dyDescent="0.2">
      <c r="A85" s="117"/>
      <c r="B85" s="10">
        <v>78</v>
      </c>
      <c r="C85" s="11">
        <f t="shared" si="6"/>
        <v>106941.6855910375</v>
      </c>
      <c r="D85" s="11">
        <f t="shared" si="4"/>
        <v>198.59559098524383</v>
      </c>
      <c r="E85" s="11">
        <f t="shared" si="5"/>
        <v>445.59035662932291</v>
      </c>
      <c r="F85" s="12">
        <f t="shared" si="7"/>
        <v>644.18594761456677</v>
      </c>
    </row>
    <row r="86" spans="1:6" x14ac:dyDescent="0.2">
      <c r="A86" s="117"/>
      <c r="B86" s="10">
        <v>79</v>
      </c>
      <c r="C86" s="11">
        <f t="shared" si="6"/>
        <v>106743.09000005225</v>
      </c>
      <c r="D86" s="11">
        <f t="shared" si="4"/>
        <v>199.42307261434905</v>
      </c>
      <c r="E86" s="11">
        <f t="shared" si="5"/>
        <v>444.76287500021772</v>
      </c>
      <c r="F86" s="12">
        <f t="shared" si="7"/>
        <v>644.18594761456677</v>
      </c>
    </row>
    <row r="87" spans="1:6" x14ac:dyDescent="0.2">
      <c r="A87" s="117"/>
      <c r="B87" s="10">
        <v>80</v>
      </c>
      <c r="C87" s="11">
        <f t="shared" si="6"/>
        <v>106543.66692743791</v>
      </c>
      <c r="D87" s="11">
        <f t="shared" si="4"/>
        <v>200.25400208357556</v>
      </c>
      <c r="E87" s="11">
        <f t="shared" si="5"/>
        <v>443.9319455309913</v>
      </c>
      <c r="F87" s="12">
        <f t="shared" si="7"/>
        <v>644.18594761456689</v>
      </c>
    </row>
    <row r="88" spans="1:6" x14ac:dyDescent="0.2">
      <c r="A88" s="117"/>
      <c r="B88" s="10">
        <v>81</v>
      </c>
      <c r="C88" s="11">
        <f t="shared" si="6"/>
        <v>106343.41292535434</v>
      </c>
      <c r="D88" s="11">
        <f t="shared" si="4"/>
        <v>201.08839375892376</v>
      </c>
      <c r="E88" s="11">
        <f t="shared" si="5"/>
        <v>443.09755385564307</v>
      </c>
      <c r="F88" s="12">
        <f t="shared" si="7"/>
        <v>644.18594761456689</v>
      </c>
    </row>
    <row r="89" spans="1:6" x14ac:dyDescent="0.2">
      <c r="A89" s="117"/>
      <c r="B89" s="10">
        <v>82</v>
      </c>
      <c r="C89" s="11">
        <f t="shared" si="6"/>
        <v>106142.32453159541</v>
      </c>
      <c r="D89" s="11">
        <f t="shared" si="4"/>
        <v>201.92626206625263</v>
      </c>
      <c r="E89" s="11">
        <f t="shared" si="5"/>
        <v>442.25968554831422</v>
      </c>
      <c r="F89" s="12">
        <f t="shared" si="7"/>
        <v>644.18594761456689</v>
      </c>
    </row>
    <row r="90" spans="1:6" x14ac:dyDescent="0.2">
      <c r="A90" s="117"/>
      <c r="B90" s="10">
        <v>83</v>
      </c>
      <c r="C90" s="11">
        <f t="shared" si="6"/>
        <v>105940.39826952916</v>
      </c>
      <c r="D90" s="11">
        <f t="shared" si="4"/>
        <v>202.76762149152862</v>
      </c>
      <c r="E90" s="11">
        <f t="shared" si="5"/>
        <v>441.41832612303813</v>
      </c>
      <c r="F90" s="12">
        <f t="shared" si="7"/>
        <v>644.18594761456677</v>
      </c>
    </row>
    <row r="91" spans="1:6" x14ac:dyDescent="0.2">
      <c r="A91" s="118"/>
      <c r="B91" s="13">
        <v>84</v>
      </c>
      <c r="C91" s="14">
        <f t="shared" si="6"/>
        <v>105737.63064803764</v>
      </c>
      <c r="D91" s="14">
        <f t="shared" si="4"/>
        <v>203.61248658107672</v>
      </c>
      <c r="E91" s="14">
        <f t="shared" si="5"/>
        <v>440.57346103349016</v>
      </c>
      <c r="F91" s="15">
        <f t="shared" si="7"/>
        <v>644.18594761456689</v>
      </c>
    </row>
    <row r="92" spans="1:6" ht="12.75" customHeight="1" x14ac:dyDescent="0.2">
      <c r="A92" s="116" t="s">
        <v>83</v>
      </c>
      <c r="B92" s="7">
        <v>85</v>
      </c>
      <c r="C92" s="8">
        <f t="shared" si="6"/>
        <v>105534.01816145657</v>
      </c>
      <c r="D92" s="8">
        <f t="shared" si="4"/>
        <v>204.46087194183116</v>
      </c>
      <c r="E92" s="8">
        <f t="shared" si="5"/>
        <v>439.72507567273567</v>
      </c>
      <c r="F92" s="9">
        <f t="shared" si="7"/>
        <v>644.18594761456689</v>
      </c>
    </row>
    <row r="93" spans="1:6" x14ac:dyDescent="0.2">
      <c r="A93" s="117"/>
      <c r="B93" s="10">
        <v>86</v>
      </c>
      <c r="C93" s="11">
        <f t="shared" si="6"/>
        <v>105329.55728951473</v>
      </c>
      <c r="D93" s="11">
        <f t="shared" si="4"/>
        <v>205.31279224158882</v>
      </c>
      <c r="E93" s="11">
        <f t="shared" si="5"/>
        <v>438.87315537297803</v>
      </c>
      <c r="F93" s="12">
        <f t="shared" si="7"/>
        <v>644.18594761456689</v>
      </c>
    </row>
    <row r="94" spans="1:6" x14ac:dyDescent="0.2">
      <c r="A94" s="117"/>
      <c r="B94" s="10">
        <v>87</v>
      </c>
      <c r="C94" s="11">
        <f t="shared" si="6"/>
        <v>105124.24449727315</v>
      </c>
      <c r="D94" s="11">
        <f t="shared" si="4"/>
        <v>206.16826220926214</v>
      </c>
      <c r="E94" s="11">
        <f t="shared" si="5"/>
        <v>438.0176854053048</v>
      </c>
      <c r="F94" s="12">
        <f t="shared" si="7"/>
        <v>644.18594761456689</v>
      </c>
    </row>
    <row r="95" spans="1:6" x14ac:dyDescent="0.2">
      <c r="A95" s="117"/>
      <c r="B95" s="10">
        <v>88</v>
      </c>
      <c r="C95" s="11">
        <f t="shared" si="6"/>
        <v>104918.07623506388</v>
      </c>
      <c r="D95" s="11">
        <f t="shared" si="4"/>
        <v>207.02729663513404</v>
      </c>
      <c r="E95" s="11">
        <f t="shared" si="5"/>
        <v>437.15865097943282</v>
      </c>
      <c r="F95" s="12">
        <f t="shared" si="7"/>
        <v>644.18594761456689</v>
      </c>
    </row>
    <row r="96" spans="1:6" x14ac:dyDescent="0.2">
      <c r="A96" s="117"/>
      <c r="B96" s="10">
        <v>89</v>
      </c>
      <c r="C96" s="11">
        <f t="shared" si="6"/>
        <v>104711.04893842875</v>
      </c>
      <c r="D96" s="11">
        <f t="shared" si="4"/>
        <v>207.88991037111373</v>
      </c>
      <c r="E96" s="11">
        <f t="shared" si="5"/>
        <v>436.2960372434531</v>
      </c>
      <c r="F96" s="12">
        <f t="shared" si="7"/>
        <v>644.18594761456689</v>
      </c>
    </row>
    <row r="97" spans="1:6" x14ac:dyDescent="0.2">
      <c r="A97" s="117"/>
      <c r="B97" s="10">
        <v>90</v>
      </c>
      <c r="C97" s="11">
        <f t="shared" si="6"/>
        <v>104503.15902805763</v>
      </c>
      <c r="D97" s="11">
        <f t="shared" si="4"/>
        <v>208.75611833099342</v>
      </c>
      <c r="E97" s="11">
        <f t="shared" si="5"/>
        <v>435.4298292835735</v>
      </c>
      <c r="F97" s="12">
        <f t="shared" si="7"/>
        <v>644.18594761456689</v>
      </c>
    </row>
    <row r="98" spans="1:6" x14ac:dyDescent="0.2">
      <c r="A98" s="117"/>
      <c r="B98" s="10">
        <v>91</v>
      </c>
      <c r="C98" s="11">
        <f t="shared" si="6"/>
        <v>104294.40290972665</v>
      </c>
      <c r="D98" s="11">
        <f t="shared" si="4"/>
        <v>209.62593549070581</v>
      </c>
      <c r="E98" s="11">
        <f t="shared" si="5"/>
        <v>434.56001212386104</v>
      </c>
      <c r="F98" s="12">
        <f t="shared" si="7"/>
        <v>644.18594761456689</v>
      </c>
    </row>
    <row r="99" spans="1:6" x14ac:dyDescent="0.2">
      <c r="A99" s="117"/>
      <c r="B99" s="10">
        <v>92</v>
      </c>
      <c r="C99" s="11">
        <f t="shared" si="6"/>
        <v>104084.77697423594</v>
      </c>
      <c r="D99" s="11">
        <f t="shared" si="4"/>
        <v>210.49937688858381</v>
      </c>
      <c r="E99" s="11">
        <f t="shared" si="5"/>
        <v>433.68657072598302</v>
      </c>
      <c r="F99" s="12">
        <f t="shared" si="7"/>
        <v>644.18594761456689</v>
      </c>
    </row>
    <row r="100" spans="1:6" x14ac:dyDescent="0.2">
      <c r="A100" s="117"/>
      <c r="B100" s="10">
        <v>93</v>
      </c>
      <c r="C100" s="11">
        <f t="shared" si="6"/>
        <v>103874.27759734735</v>
      </c>
      <c r="D100" s="11">
        <f t="shared" si="4"/>
        <v>211.37645762561957</v>
      </c>
      <c r="E100" s="11">
        <f t="shared" si="5"/>
        <v>432.80948998894729</v>
      </c>
      <c r="F100" s="12">
        <f t="shared" si="7"/>
        <v>644.18594761456689</v>
      </c>
    </row>
    <row r="101" spans="1:6" x14ac:dyDescent="0.2">
      <c r="A101" s="117"/>
      <c r="B101" s="10">
        <v>94</v>
      </c>
      <c r="C101" s="11">
        <f t="shared" si="6"/>
        <v>103662.90113972173</v>
      </c>
      <c r="D101" s="11">
        <f t="shared" si="4"/>
        <v>212.25719286572632</v>
      </c>
      <c r="E101" s="11">
        <f t="shared" si="5"/>
        <v>431.9287547488405</v>
      </c>
      <c r="F101" s="12">
        <f t="shared" si="7"/>
        <v>644.18594761456689</v>
      </c>
    </row>
    <row r="102" spans="1:6" x14ac:dyDescent="0.2">
      <c r="A102" s="117"/>
      <c r="B102" s="10">
        <v>95</v>
      </c>
      <c r="C102" s="11">
        <f t="shared" si="6"/>
        <v>103450.643946856</v>
      </c>
      <c r="D102" s="11">
        <f t="shared" si="4"/>
        <v>213.14159783600024</v>
      </c>
      <c r="E102" s="11">
        <f t="shared" si="5"/>
        <v>431.0443497785667</v>
      </c>
      <c r="F102" s="12">
        <f t="shared" si="7"/>
        <v>644.18594761456689</v>
      </c>
    </row>
    <row r="103" spans="1:6" x14ac:dyDescent="0.2">
      <c r="A103" s="118"/>
      <c r="B103" s="13">
        <v>96</v>
      </c>
      <c r="C103" s="14">
        <f t="shared" si="6"/>
        <v>103237.50234902</v>
      </c>
      <c r="D103" s="14">
        <f t="shared" si="4"/>
        <v>214.02968782698343</v>
      </c>
      <c r="E103" s="14">
        <f t="shared" si="5"/>
        <v>430.15625978758322</v>
      </c>
      <c r="F103" s="15">
        <f t="shared" si="7"/>
        <v>644.18594761456666</v>
      </c>
    </row>
    <row r="104" spans="1:6" ht="12.75" customHeight="1" x14ac:dyDescent="0.2">
      <c r="A104" s="116" t="s">
        <v>84</v>
      </c>
      <c r="B104" s="7">
        <v>97</v>
      </c>
      <c r="C104" s="8">
        <f t="shared" si="6"/>
        <v>103023.47266119301</v>
      </c>
      <c r="D104" s="8">
        <f t="shared" si="4"/>
        <v>214.92147819292924</v>
      </c>
      <c r="E104" s="8">
        <f t="shared" si="5"/>
        <v>429.26446942163756</v>
      </c>
      <c r="F104" s="9">
        <f t="shared" si="7"/>
        <v>644.18594761456677</v>
      </c>
    </row>
    <row r="105" spans="1:6" x14ac:dyDescent="0.2">
      <c r="A105" s="117"/>
      <c r="B105" s="10">
        <v>98</v>
      </c>
      <c r="C105" s="11">
        <f t="shared" si="6"/>
        <v>102808.55118300008</v>
      </c>
      <c r="D105" s="11">
        <f t="shared" si="4"/>
        <v>215.81698435206641</v>
      </c>
      <c r="E105" s="11">
        <f t="shared" si="5"/>
        <v>428.3689632625003</v>
      </c>
      <c r="F105" s="12">
        <f t="shared" si="7"/>
        <v>644.18594761456666</v>
      </c>
    </row>
    <row r="106" spans="1:6" x14ac:dyDescent="0.2">
      <c r="A106" s="117"/>
      <c r="B106" s="10">
        <v>99</v>
      </c>
      <c r="C106" s="11">
        <f t="shared" si="6"/>
        <v>102592.734198648</v>
      </c>
      <c r="D106" s="11">
        <f t="shared" si="4"/>
        <v>216.71622178686673</v>
      </c>
      <c r="E106" s="11">
        <f t="shared" si="5"/>
        <v>427.46972582770007</v>
      </c>
      <c r="F106" s="12">
        <f t="shared" si="7"/>
        <v>644.18594761456677</v>
      </c>
    </row>
    <row r="107" spans="1:6" x14ac:dyDescent="0.2">
      <c r="A107" s="117"/>
      <c r="B107" s="10">
        <v>100</v>
      </c>
      <c r="C107" s="11">
        <f t="shared" si="6"/>
        <v>102376.01797686114</v>
      </c>
      <c r="D107" s="11">
        <f t="shared" si="4"/>
        <v>217.61920604431197</v>
      </c>
      <c r="E107" s="11">
        <f t="shared" si="5"/>
        <v>426.56674157025475</v>
      </c>
      <c r="F107" s="12">
        <f t="shared" si="7"/>
        <v>644.18594761456666</v>
      </c>
    </row>
    <row r="108" spans="1:6" x14ac:dyDescent="0.2">
      <c r="A108" s="117"/>
      <c r="B108" s="10">
        <v>101</v>
      </c>
      <c r="C108" s="11">
        <f t="shared" si="6"/>
        <v>102158.39877081683</v>
      </c>
      <c r="D108" s="11">
        <f t="shared" si="4"/>
        <v>218.5259527361633</v>
      </c>
      <c r="E108" s="11">
        <f t="shared" si="5"/>
        <v>425.65999487840344</v>
      </c>
      <c r="F108" s="12">
        <f t="shared" si="7"/>
        <v>644.18594761456677</v>
      </c>
    </row>
    <row r="109" spans="1:6" x14ac:dyDescent="0.2">
      <c r="A109" s="117"/>
      <c r="B109" s="10">
        <v>102</v>
      </c>
      <c r="C109" s="11">
        <f t="shared" si="6"/>
        <v>101939.87281808066</v>
      </c>
      <c r="D109" s="11">
        <f t="shared" si="4"/>
        <v>219.43647753923062</v>
      </c>
      <c r="E109" s="11">
        <f t="shared" si="5"/>
        <v>424.74947007533609</v>
      </c>
      <c r="F109" s="12">
        <f t="shared" si="7"/>
        <v>644.18594761456666</v>
      </c>
    </row>
    <row r="110" spans="1:6" x14ac:dyDescent="0.2">
      <c r="A110" s="117"/>
      <c r="B110" s="10">
        <v>103</v>
      </c>
      <c r="C110" s="11">
        <f t="shared" si="6"/>
        <v>101720.43634054143</v>
      </c>
      <c r="D110" s="11">
        <f t="shared" si="4"/>
        <v>220.35079619564411</v>
      </c>
      <c r="E110" s="11">
        <f t="shared" si="5"/>
        <v>423.83515141892264</v>
      </c>
      <c r="F110" s="12">
        <f t="shared" si="7"/>
        <v>644.18594761456677</v>
      </c>
    </row>
    <row r="111" spans="1:6" x14ac:dyDescent="0.2">
      <c r="A111" s="117"/>
      <c r="B111" s="10">
        <v>104</v>
      </c>
      <c r="C111" s="11">
        <f t="shared" si="6"/>
        <v>101500.08554434578</v>
      </c>
      <c r="D111" s="11">
        <f t="shared" si="4"/>
        <v>221.26892451312591</v>
      </c>
      <c r="E111" s="11">
        <f t="shared" si="5"/>
        <v>422.91702310144075</v>
      </c>
      <c r="F111" s="12">
        <f t="shared" si="7"/>
        <v>644.18594761456666</v>
      </c>
    </row>
    <row r="112" spans="1:6" x14ac:dyDescent="0.2">
      <c r="A112" s="117"/>
      <c r="B112" s="10">
        <v>105</v>
      </c>
      <c r="C112" s="11">
        <f t="shared" si="6"/>
        <v>101278.81661983267</v>
      </c>
      <c r="D112" s="11">
        <f t="shared" si="4"/>
        <v>222.19087836526396</v>
      </c>
      <c r="E112" s="11">
        <f t="shared" si="5"/>
        <v>421.99506924930284</v>
      </c>
      <c r="F112" s="12">
        <f t="shared" si="7"/>
        <v>644.18594761456677</v>
      </c>
    </row>
    <row r="113" spans="1:6" x14ac:dyDescent="0.2">
      <c r="A113" s="117"/>
      <c r="B113" s="10">
        <v>106</v>
      </c>
      <c r="C113" s="11">
        <f t="shared" si="6"/>
        <v>101056.6257414674</v>
      </c>
      <c r="D113" s="11">
        <f t="shared" si="4"/>
        <v>223.11667369178591</v>
      </c>
      <c r="E113" s="11">
        <f t="shared" si="5"/>
        <v>421.06927392278078</v>
      </c>
      <c r="F113" s="12">
        <f t="shared" si="7"/>
        <v>644.18594761456666</v>
      </c>
    </row>
    <row r="114" spans="1:6" x14ac:dyDescent="0.2">
      <c r="A114" s="117"/>
      <c r="B114" s="10">
        <v>107</v>
      </c>
      <c r="C114" s="11">
        <f t="shared" si="6"/>
        <v>100833.50906777562</v>
      </c>
      <c r="D114" s="11">
        <f t="shared" si="4"/>
        <v>224.04632649883499</v>
      </c>
      <c r="E114" s="11">
        <f t="shared" si="5"/>
        <v>420.1396211157317</v>
      </c>
      <c r="F114" s="12">
        <f t="shared" si="7"/>
        <v>644.18594761456666</v>
      </c>
    </row>
    <row r="115" spans="1:6" x14ac:dyDescent="0.2">
      <c r="A115" s="118"/>
      <c r="B115" s="13">
        <v>108</v>
      </c>
      <c r="C115" s="14">
        <f t="shared" si="6"/>
        <v>100609.46274127679</v>
      </c>
      <c r="D115" s="14">
        <f t="shared" si="4"/>
        <v>224.9798528592469</v>
      </c>
      <c r="E115" s="14">
        <f t="shared" si="5"/>
        <v>419.20609475531995</v>
      </c>
      <c r="F115" s="15">
        <f t="shared" si="7"/>
        <v>644.18594761456689</v>
      </c>
    </row>
    <row r="116" spans="1:6" ht="12.75" customHeight="1" x14ac:dyDescent="0.2">
      <c r="A116" s="116" t="s">
        <v>85</v>
      </c>
      <c r="B116" s="7">
        <v>109</v>
      </c>
      <c r="C116" s="8">
        <f t="shared" si="6"/>
        <v>100384.48288841754</v>
      </c>
      <c r="D116" s="8">
        <f t="shared" si="4"/>
        <v>225.91726891282698</v>
      </c>
      <c r="E116" s="8">
        <f t="shared" si="5"/>
        <v>418.2686787017397</v>
      </c>
      <c r="F116" s="9">
        <f t="shared" si="7"/>
        <v>644.18594761456666</v>
      </c>
    </row>
    <row r="117" spans="1:6" x14ac:dyDescent="0.2">
      <c r="A117" s="117"/>
      <c r="B117" s="10">
        <v>110</v>
      </c>
      <c r="C117" s="11">
        <f t="shared" si="6"/>
        <v>100158.5656195047</v>
      </c>
      <c r="D117" s="11">
        <f t="shared" si="4"/>
        <v>226.85859086663049</v>
      </c>
      <c r="E117" s="11">
        <f t="shared" si="5"/>
        <v>417.32735674793622</v>
      </c>
      <c r="F117" s="12">
        <f t="shared" si="7"/>
        <v>644.18594761456666</v>
      </c>
    </row>
    <row r="118" spans="1:6" x14ac:dyDescent="0.2">
      <c r="A118" s="117"/>
      <c r="B118" s="10">
        <v>111</v>
      </c>
      <c r="C118" s="11">
        <f t="shared" si="6"/>
        <v>99931.707028638077</v>
      </c>
      <c r="D118" s="11">
        <f t="shared" si="4"/>
        <v>227.8038349952414</v>
      </c>
      <c r="E118" s="11">
        <f t="shared" si="5"/>
        <v>416.38211261932531</v>
      </c>
      <c r="F118" s="12">
        <f t="shared" si="7"/>
        <v>644.18594761456666</v>
      </c>
    </row>
    <row r="119" spans="1:6" x14ac:dyDescent="0.2">
      <c r="A119" s="117"/>
      <c r="B119" s="10">
        <v>112</v>
      </c>
      <c r="C119" s="11">
        <f t="shared" si="6"/>
        <v>99703.903193642836</v>
      </c>
      <c r="D119" s="11">
        <f t="shared" si="4"/>
        <v>228.75301764105495</v>
      </c>
      <c r="E119" s="11">
        <f t="shared" si="5"/>
        <v>415.43292997351182</v>
      </c>
      <c r="F119" s="12">
        <f t="shared" si="7"/>
        <v>644.18594761456677</v>
      </c>
    </row>
    <row r="120" spans="1:6" x14ac:dyDescent="0.2">
      <c r="A120" s="117"/>
      <c r="B120" s="10">
        <v>113</v>
      </c>
      <c r="C120" s="11">
        <f t="shared" si="6"/>
        <v>99475.150176001785</v>
      </c>
      <c r="D120" s="11">
        <f t="shared" si="4"/>
        <v>229.70615521455929</v>
      </c>
      <c r="E120" s="11">
        <f t="shared" si="5"/>
        <v>414.47979240000745</v>
      </c>
      <c r="F120" s="12">
        <f t="shared" si="7"/>
        <v>644.18594761456677</v>
      </c>
    </row>
    <row r="121" spans="1:6" x14ac:dyDescent="0.2">
      <c r="A121" s="117"/>
      <c r="B121" s="10">
        <v>114</v>
      </c>
      <c r="C121" s="11">
        <f t="shared" si="6"/>
        <v>99245.444020787225</v>
      </c>
      <c r="D121" s="11">
        <f t="shared" si="4"/>
        <v>230.66326419462004</v>
      </c>
      <c r="E121" s="11">
        <f t="shared" si="5"/>
        <v>413.52268341994682</v>
      </c>
      <c r="F121" s="12">
        <f t="shared" si="7"/>
        <v>644.18594761456689</v>
      </c>
    </row>
    <row r="122" spans="1:6" x14ac:dyDescent="0.2">
      <c r="A122" s="117"/>
      <c r="B122" s="10">
        <v>115</v>
      </c>
      <c r="C122" s="11">
        <f t="shared" si="6"/>
        <v>99014.780756592605</v>
      </c>
      <c r="D122" s="11">
        <f t="shared" si="4"/>
        <v>231.62436112876421</v>
      </c>
      <c r="E122" s="11">
        <f t="shared" si="5"/>
        <v>412.56158648580254</v>
      </c>
      <c r="F122" s="12">
        <f t="shared" si="7"/>
        <v>644.18594761456677</v>
      </c>
    </row>
    <row r="123" spans="1:6" x14ac:dyDescent="0.2">
      <c r="A123" s="117"/>
      <c r="B123" s="10">
        <v>116</v>
      </c>
      <c r="C123" s="11">
        <f t="shared" si="6"/>
        <v>98783.15639546384</v>
      </c>
      <c r="D123" s="11">
        <f t="shared" si="4"/>
        <v>232.58946263346749</v>
      </c>
      <c r="E123" s="11">
        <f t="shared" si="5"/>
        <v>411.59648498109937</v>
      </c>
      <c r="F123" s="12">
        <f t="shared" si="7"/>
        <v>644.18594761456689</v>
      </c>
    </row>
    <row r="124" spans="1:6" x14ac:dyDescent="0.2">
      <c r="A124" s="117"/>
      <c r="B124" s="10">
        <v>117</v>
      </c>
      <c r="C124" s="11">
        <f t="shared" si="6"/>
        <v>98550.566932830377</v>
      </c>
      <c r="D124" s="11">
        <f t="shared" si="4"/>
        <v>233.55858539444014</v>
      </c>
      <c r="E124" s="11">
        <f t="shared" si="5"/>
        <v>410.62736222012654</v>
      </c>
      <c r="F124" s="12">
        <f t="shared" si="7"/>
        <v>644.18594761456666</v>
      </c>
    </row>
    <row r="125" spans="1:6" x14ac:dyDescent="0.2">
      <c r="A125" s="117"/>
      <c r="B125" s="10">
        <v>118</v>
      </c>
      <c r="C125" s="11">
        <f t="shared" si="6"/>
        <v>98317.008347435942</v>
      </c>
      <c r="D125" s="11">
        <f t="shared" si="4"/>
        <v>234.53174616691709</v>
      </c>
      <c r="E125" s="11">
        <f t="shared" si="5"/>
        <v>409.65420144764977</v>
      </c>
      <c r="F125" s="12">
        <f t="shared" si="7"/>
        <v>644.18594761456689</v>
      </c>
    </row>
    <row r="126" spans="1:6" x14ac:dyDescent="0.2">
      <c r="A126" s="117"/>
      <c r="B126" s="10">
        <v>119</v>
      </c>
      <c r="C126" s="11">
        <f t="shared" si="6"/>
        <v>98082.476601269023</v>
      </c>
      <c r="D126" s="11">
        <f t="shared" si="4"/>
        <v>235.50896177594598</v>
      </c>
      <c r="E126" s="11">
        <f t="shared" si="5"/>
        <v>408.67698583862091</v>
      </c>
      <c r="F126" s="12">
        <f t="shared" si="7"/>
        <v>644.18594761456689</v>
      </c>
    </row>
    <row r="127" spans="1:6" x14ac:dyDescent="0.2">
      <c r="A127" s="118"/>
      <c r="B127" s="13">
        <v>120</v>
      </c>
      <c r="C127" s="14">
        <f t="shared" si="6"/>
        <v>97846.967639493072</v>
      </c>
      <c r="D127" s="14">
        <f t="shared" si="4"/>
        <v>236.49024911667902</v>
      </c>
      <c r="E127" s="14">
        <f t="shared" si="5"/>
        <v>407.69569849788786</v>
      </c>
      <c r="F127" s="15">
        <f t="shared" si="7"/>
        <v>644.18594761456689</v>
      </c>
    </row>
    <row r="128" spans="1:6" ht="12.75" customHeight="1" x14ac:dyDescent="0.2">
      <c r="A128" s="116" t="s">
        <v>86</v>
      </c>
      <c r="B128" s="7">
        <v>121</v>
      </c>
      <c r="C128" s="8">
        <f t="shared" si="6"/>
        <v>97610.4773903764</v>
      </c>
      <c r="D128" s="8">
        <f t="shared" si="4"/>
        <v>237.47562515466518</v>
      </c>
      <c r="E128" s="8">
        <f t="shared" si="5"/>
        <v>406.71032245990165</v>
      </c>
      <c r="F128" s="9">
        <f t="shared" si="7"/>
        <v>644.18594761456689</v>
      </c>
    </row>
    <row r="129" spans="1:6" x14ac:dyDescent="0.2">
      <c r="A129" s="117"/>
      <c r="B129" s="10">
        <v>122</v>
      </c>
      <c r="C129" s="11">
        <f t="shared" si="6"/>
        <v>97373.001765221736</v>
      </c>
      <c r="D129" s="11">
        <f t="shared" si="4"/>
        <v>238.46510692614291</v>
      </c>
      <c r="E129" s="11">
        <f t="shared" si="5"/>
        <v>405.72084068842389</v>
      </c>
      <c r="F129" s="12">
        <f t="shared" si="7"/>
        <v>644.18594761456677</v>
      </c>
    </row>
    <row r="130" spans="1:6" x14ac:dyDescent="0.2">
      <c r="A130" s="117"/>
      <c r="B130" s="10">
        <v>123</v>
      </c>
      <c r="C130" s="11">
        <f t="shared" si="6"/>
        <v>97134.53665829559</v>
      </c>
      <c r="D130" s="11">
        <f t="shared" si="4"/>
        <v>239.45871153833519</v>
      </c>
      <c r="E130" s="11">
        <f t="shared" si="5"/>
        <v>404.72723607623163</v>
      </c>
      <c r="F130" s="12">
        <f t="shared" si="7"/>
        <v>644.18594761456689</v>
      </c>
    </row>
    <row r="131" spans="1:6" x14ac:dyDescent="0.2">
      <c r="A131" s="117"/>
      <c r="B131" s="10">
        <v>124</v>
      </c>
      <c r="C131" s="11">
        <f t="shared" si="6"/>
        <v>96895.077946757257</v>
      </c>
      <c r="D131" s="11">
        <f t="shared" si="4"/>
        <v>240.45645616974488</v>
      </c>
      <c r="E131" s="11">
        <f t="shared" si="5"/>
        <v>403.72949144482192</v>
      </c>
      <c r="F131" s="12">
        <f t="shared" si="7"/>
        <v>644.18594761456677</v>
      </c>
    </row>
    <row r="132" spans="1:6" x14ac:dyDescent="0.2">
      <c r="A132" s="117"/>
      <c r="B132" s="10">
        <v>125</v>
      </c>
      <c r="C132" s="11">
        <f t="shared" si="6"/>
        <v>96654.621490587509</v>
      </c>
      <c r="D132" s="11">
        <f t="shared" si="4"/>
        <v>241.45835807045219</v>
      </c>
      <c r="E132" s="11">
        <f t="shared" si="5"/>
        <v>402.72758954411461</v>
      </c>
      <c r="F132" s="12">
        <f t="shared" si="7"/>
        <v>644.18594761456677</v>
      </c>
    </row>
    <row r="133" spans="1:6" x14ac:dyDescent="0.2">
      <c r="A133" s="117"/>
      <c r="B133" s="10">
        <v>126</v>
      </c>
      <c r="C133" s="11">
        <f t="shared" si="6"/>
        <v>96413.16313251706</v>
      </c>
      <c r="D133" s="11">
        <f t="shared" si="4"/>
        <v>242.46443456241241</v>
      </c>
      <c r="E133" s="11">
        <f t="shared" si="5"/>
        <v>401.72151305215442</v>
      </c>
      <c r="F133" s="12">
        <f t="shared" si="7"/>
        <v>644.18594761456689</v>
      </c>
    </row>
    <row r="134" spans="1:6" x14ac:dyDescent="0.2">
      <c r="A134" s="117"/>
      <c r="B134" s="10">
        <v>127</v>
      </c>
      <c r="C134" s="11">
        <f t="shared" si="6"/>
        <v>96170.698697954649</v>
      </c>
      <c r="D134" s="11">
        <f t="shared" si="4"/>
        <v>243.47470303975581</v>
      </c>
      <c r="E134" s="11">
        <f t="shared" si="5"/>
        <v>400.71124457481102</v>
      </c>
      <c r="F134" s="12">
        <f t="shared" si="7"/>
        <v>644.18594761456689</v>
      </c>
    </row>
    <row r="135" spans="1:6" x14ac:dyDescent="0.2">
      <c r="A135" s="117"/>
      <c r="B135" s="10">
        <v>128</v>
      </c>
      <c r="C135" s="11">
        <f t="shared" si="6"/>
        <v>95927.223994914893</v>
      </c>
      <c r="D135" s="11">
        <f t="shared" si="4"/>
        <v>244.48918096908812</v>
      </c>
      <c r="E135" s="11">
        <f t="shared" si="5"/>
        <v>399.6967666454787</v>
      </c>
      <c r="F135" s="12">
        <f t="shared" si="7"/>
        <v>644.18594761456689</v>
      </c>
    </row>
    <row r="136" spans="1:6" x14ac:dyDescent="0.2">
      <c r="A136" s="117"/>
      <c r="B136" s="10">
        <v>129</v>
      </c>
      <c r="C136" s="11">
        <f t="shared" si="6"/>
        <v>95682.734813945804</v>
      </c>
      <c r="D136" s="11">
        <f t="shared" ref="D136:D199" si="8">PPMT($C$2/12,1,($C$3*12)+1-B136,C136,0)*-1</f>
        <v>245.50788588979268</v>
      </c>
      <c r="E136" s="11">
        <f t="shared" ref="E136:E199" si="9">IPMT($C$2/12,1,($C$3*12)+1-B136,C136,0)*-1</f>
        <v>398.67806172477418</v>
      </c>
      <c r="F136" s="12">
        <f t="shared" si="7"/>
        <v>644.18594761456689</v>
      </c>
    </row>
    <row r="137" spans="1:6" x14ac:dyDescent="0.2">
      <c r="A137" s="117"/>
      <c r="B137" s="10">
        <v>130</v>
      </c>
      <c r="C137" s="11">
        <f t="shared" ref="C137:C200" si="10">C136-D136</f>
        <v>95437.226928056014</v>
      </c>
      <c r="D137" s="11">
        <f t="shared" si="8"/>
        <v>246.53083541433341</v>
      </c>
      <c r="E137" s="11">
        <f t="shared" si="9"/>
        <v>397.65511220023336</v>
      </c>
      <c r="F137" s="12">
        <f t="shared" ref="F137:F200" si="11">SUM(D137:E137)</f>
        <v>644.18594761456677</v>
      </c>
    </row>
    <row r="138" spans="1:6" x14ac:dyDescent="0.2">
      <c r="A138" s="117"/>
      <c r="B138" s="10">
        <v>131</v>
      </c>
      <c r="C138" s="11">
        <f t="shared" si="10"/>
        <v>95190.69609264168</v>
      </c>
      <c r="D138" s="11">
        <f t="shared" si="8"/>
        <v>247.55804722855984</v>
      </c>
      <c r="E138" s="11">
        <f t="shared" si="9"/>
        <v>396.62790038600701</v>
      </c>
      <c r="F138" s="12">
        <f t="shared" si="11"/>
        <v>644.18594761456689</v>
      </c>
    </row>
    <row r="139" spans="1:6" x14ac:dyDescent="0.2">
      <c r="A139" s="118"/>
      <c r="B139" s="13">
        <v>132</v>
      </c>
      <c r="C139" s="14">
        <f t="shared" si="10"/>
        <v>94943.138045413114</v>
      </c>
      <c r="D139" s="14">
        <f t="shared" si="8"/>
        <v>248.58953909201219</v>
      </c>
      <c r="E139" s="14">
        <f t="shared" si="9"/>
        <v>395.59640852255461</v>
      </c>
      <c r="F139" s="15">
        <f t="shared" si="11"/>
        <v>644.18594761456677</v>
      </c>
    </row>
    <row r="140" spans="1:6" ht="12.75" customHeight="1" x14ac:dyDescent="0.2">
      <c r="A140" s="116" t="s">
        <v>87</v>
      </c>
      <c r="B140" s="7">
        <v>133</v>
      </c>
      <c r="C140" s="8">
        <f t="shared" si="10"/>
        <v>94694.548506321109</v>
      </c>
      <c r="D140" s="8">
        <f t="shared" si="8"/>
        <v>249.62532883822891</v>
      </c>
      <c r="E140" s="8">
        <f t="shared" si="9"/>
        <v>394.56061877633795</v>
      </c>
      <c r="F140" s="9">
        <f t="shared" si="11"/>
        <v>644.18594761456689</v>
      </c>
    </row>
    <row r="141" spans="1:6" x14ac:dyDescent="0.2">
      <c r="A141" s="117"/>
      <c r="B141" s="10">
        <v>134</v>
      </c>
      <c r="C141" s="11">
        <f t="shared" si="10"/>
        <v>94444.92317748288</v>
      </c>
      <c r="D141" s="11">
        <f t="shared" si="8"/>
        <v>250.66543437505484</v>
      </c>
      <c r="E141" s="11">
        <f t="shared" si="9"/>
        <v>393.52051323951201</v>
      </c>
      <c r="F141" s="12">
        <f t="shared" si="11"/>
        <v>644.18594761456689</v>
      </c>
    </row>
    <row r="142" spans="1:6" x14ac:dyDescent="0.2">
      <c r="A142" s="117"/>
      <c r="B142" s="10">
        <v>135</v>
      </c>
      <c r="C142" s="11">
        <f t="shared" si="10"/>
        <v>94194.257743107824</v>
      </c>
      <c r="D142" s="11">
        <f t="shared" si="8"/>
        <v>251.70987368495094</v>
      </c>
      <c r="E142" s="11">
        <f t="shared" si="9"/>
        <v>392.47607392961595</v>
      </c>
      <c r="F142" s="12">
        <f t="shared" si="11"/>
        <v>644.18594761456689</v>
      </c>
    </row>
    <row r="143" spans="1:6" x14ac:dyDescent="0.2">
      <c r="A143" s="117"/>
      <c r="B143" s="10">
        <v>136</v>
      </c>
      <c r="C143" s="11">
        <f t="shared" si="10"/>
        <v>93942.54786942288</v>
      </c>
      <c r="D143" s="11">
        <f t="shared" si="8"/>
        <v>252.75866482530489</v>
      </c>
      <c r="E143" s="11">
        <f t="shared" si="9"/>
        <v>391.42728278926199</v>
      </c>
      <c r="F143" s="12">
        <f t="shared" si="11"/>
        <v>644.18594761456689</v>
      </c>
    </row>
    <row r="144" spans="1:6" x14ac:dyDescent="0.2">
      <c r="A144" s="117"/>
      <c r="B144" s="10">
        <v>137</v>
      </c>
      <c r="C144" s="11">
        <f t="shared" si="10"/>
        <v>93689.789204597575</v>
      </c>
      <c r="D144" s="11">
        <f t="shared" si="8"/>
        <v>253.81182592874362</v>
      </c>
      <c r="E144" s="11">
        <f t="shared" si="9"/>
        <v>390.3741216858233</v>
      </c>
      <c r="F144" s="12">
        <f t="shared" si="11"/>
        <v>644.18594761456689</v>
      </c>
    </row>
    <row r="145" spans="1:6" x14ac:dyDescent="0.2">
      <c r="A145" s="117"/>
      <c r="B145" s="10">
        <v>138</v>
      </c>
      <c r="C145" s="11">
        <f t="shared" si="10"/>
        <v>93435.977378668831</v>
      </c>
      <c r="D145" s="11">
        <f t="shared" si="8"/>
        <v>254.86937520344682</v>
      </c>
      <c r="E145" s="11">
        <f t="shared" si="9"/>
        <v>389.31657241112015</v>
      </c>
      <c r="F145" s="12">
        <f t="shared" si="11"/>
        <v>644.185947614567</v>
      </c>
    </row>
    <row r="146" spans="1:6" x14ac:dyDescent="0.2">
      <c r="A146" s="117"/>
      <c r="B146" s="10">
        <v>139</v>
      </c>
      <c r="C146" s="11">
        <f t="shared" si="10"/>
        <v>93181.108003465386</v>
      </c>
      <c r="D146" s="11">
        <f t="shared" si="8"/>
        <v>255.93133093346117</v>
      </c>
      <c r="E146" s="11">
        <f t="shared" si="9"/>
        <v>388.25461668110586</v>
      </c>
      <c r="F146" s="12">
        <f t="shared" si="11"/>
        <v>644.185947614567</v>
      </c>
    </row>
    <row r="147" spans="1:6" x14ac:dyDescent="0.2">
      <c r="A147" s="117"/>
      <c r="B147" s="10">
        <v>140</v>
      </c>
      <c r="C147" s="11">
        <f t="shared" si="10"/>
        <v>92925.176672531918</v>
      </c>
      <c r="D147" s="11">
        <f t="shared" si="8"/>
        <v>256.99771147901725</v>
      </c>
      <c r="E147" s="11">
        <f t="shared" si="9"/>
        <v>387.18823613554963</v>
      </c>
      <c r="F147" s="12">
        <f t="shared" si="11"/>
        <v>644.18594761456689</v>
      </c>
    </row>
    <row r="148" spans="1:6" x14ac:dyDescent="0.2">
      <c r="A148" s="117"/>
      <c r="B148" s="10">
        <v>141</v>
      </c>
      <c r="C148" s="11">
        <f t="shared" si="10"/>
        <v>92668.178961052894</v>
      </c>
      <c r="D148" s="11">
        <f t="shared" si="8"/>
        <v>258.06853527684643</v>
      </c>
      <c r="E148" s="11">
        <f t="shared" si="9"/>
        <v>386.1174123377204</v>
      </c>
      <c r="F148" s="12">
        <f t="shared" si="11"/>
        <v>644.18594761456689</v>
      </c>
    </row>
    <row r="149" spans="1:6" x14ac:dyDescent="0.2">
      <c r="A149" s="117"/>
      <c r="B149" s="10">
        <v>142</v>
      </c>
      <c r="C149" s="11">
        <f t="shared" si="10"/>
        <v>92410.110425776045</v>
      </c>
      <c r="D149" s="11">
        <f t="shared" si="8"/>
        <v>259.14382084049993</v>
      </c>
      <c r="E149" s="11">
        <f t="shared" si="9"/>
        <v>385.04212677406679</v>
      </c>
      <c r="F149" s="12">
        <f t="shared" si="11"/>
        <v>644.18594761456666</v>
      </c>
    </row>
    <row r="150" spans="1:6" x14ac:dyDescent="0.2">
      <c r="A150" s="117"/>
      <c r="B150" s="10">
        <v>143</v>
      </c>
      <c r="C150" s="11">
        <f t="shared" si="10"/>
        <v>92150.966604935544</v>
      </c>
      <c r="D150" s="11">
        <f t="shared" si="8"/>
        <v>260.2235867606687</v>
      </c>
      <c r="E150" s="11">
        <f t="shared" si="9"/>
        <v>383.96236085389808</v>
      </c>
      <c r="F150" s="12">
        <f t="shared" si="11"/>
        <v>644.18594761456677</v>
      </c>
    </row>
    <row r="151" spans="1:6" x14ac:dyDescent="0.2">
      <c r="A151" s="118"/>
      <c r="B151" s="13">
        <v>144</v>
      </c>
      <c r="C151" s="14">
        <f t="shared" si="10"/>
        <v>91890.743018174879</v>
      </c>
      <c r="D151" s="14">
        <f t="shared" si="8"/>
        <v>261.30785170550479</v>
      </c>
      <c r="E151" s="14">
        <f t="shared" si="9"/>
        <v>382.87809590906198</v>
      </c>
      <c r="F151" s="15">
        <f t="shared" si="11"/>
        <v>644.18594761456677</v>
      </c>
    </row>
    <row r="152" spans="1:6" ht="12.75" customHeight="1" x14ac:dyDescent="0.2">
      <c r="A152" s="116" t="s">
        <v>88</v>
      </c>
      <c r="B152" s="7">
        <v>145</v>
      </c>
      <c r="C152" s="8">
        <f t="shared" si="10"/>
        <v>91629.435166469368</v>
      </c>
      <c r="D152" s="8">
        <f t="shared" si="8"/>
        <v>262.39663442094434</v>
      </c>
      <c r="E152" s="8">
        <f t="shared" si="9"/>
        <v>381.78931319362232</v>
      </c>
      <c r="F152" s="9">
        <f t="shared" si="11"/>
        <v>644.18594761456666</v>
      </c>
    </row>
    <row r="153" spans="1:6" x14ac:dyDescent="0.2">
      <c r="A153" s="117"/>
      <c r="B153" s="10">
        <v>146</v>
      </c>
      <c r="C153" s="11">
        <f t="shared" si="10"/>
        <v>91367.03853204842</v>
      </c>
      <c r="D153" s="11">
        <f t="shared" si="8"/>
        <v>263.48995373103156</v>
      </c>
      <c r="E153" s="11">
        <f t="shared" si="9"/>
        <v>380.6959938835351</v>
      </c>
      <c r="F153" s="12">
        <f t="shared" si="11"/>
        <v>644.18594761456666</v>
      </c>
    </row>
    <row r="154" spans="1:6" x14ac:dyDescent="0.2">
      <c r="A154" s="117"/>
      <c r="B154" s="10">
        <v>147</v>
      </c>
      <c r="C154" s="11">
        <f t="shared" si="10"/>
        <v>91103.548578317394</v>
      </c>
      <c r="D154" s="11">
        <f t="shared" si="8"/>
        <v>264.58782853824425</v>
      </c>
      <c r="E154" s="11">
        <f t="shared" si="9"/>
        <v>379.59811907632252</v>
      </c>
      <c r="F154" s="12">
        <f t="shared" si="11"/>
        <v>644.18594761456677</v>
      </c>
    </row>
    <row r="155" spans="1:6" x14ac:dyDescent="0.2">
      <c r="A155" s="117"/>
      <c r="B155" s="10">
        <v>148</v>
      </c>
      <c r="C155" s="11">
        <f t="shared" si="10"/>
        <v>90838.960749779144</v>
      </c>
      <c r="D155" s="11">
        <f t="shared" si="8"/>
        <v>265.69027782382028</v>
      </c>
      <c r="E155" s="11">
        <f t="shared" si="9"/>
        <v>378.49566979074643</v>
      </c>
      <c r="F155" s="12">
        <f t="shared" si="11"/>
        <v>644.18594761456666</v>
      </c>
    </row>
    <row r="156" spans="1:6" x14ac:dyDescent="0.2">
      <c r="A156" s="117"/>
      <c r="B156" s="10">
        <v>149</v>
      </c>
      <c r="C156" s="11">
        <f t="shared" si="10"/>
        <v>90573.270471955329</v>
      </c>
      <c r="D156" s="11">
        <f t="shared" si="8"/>
        <v>266.79732064808621</v>
      </c>
      <c r="E156" s="11">
        <f t="shared" si="9"/>
        <v>377.38862696648056</v>
      </c>
      <c r="F156" s="12">
        <f t="shared" si="11"/>
        <v>644.18594761456677</v>
      </c>
    </row>
    <row r="157" spans="1:6" x14ac:dyDescent="0.2">
      <c r="A157" s="117"/>
      <c r="B157" s="10">
        <v>150</v>
      </c>
      <c r="C157" s="11">
        <f t="shared" si="10"/>
        <v>90306.473151307247</v>
      </c>
      <c r="D157" s="11">
        <f t="shared" si="8"/>
        <v>267.9089761507866</v>
      </c>
      <c r="E157" s="11">
        <f t="shared" si="9"/>
        <v>376.27697146378017</v>
      </c>
      <c r="F157" s="12">
        <f t="shared" si="11"/>
        <v>644.18594761456677</v>
      </c>
    </row>
    <row r="158" spans="1:6" x14ac:dyDescent="0.2">
      <c r="A158" s="117"/>
      <c r="B158" s="10">
        <v>151</v>
      </c>
      <c r="C158" s="11">
        <f t="shared" si="10"/>
        <v>90038.564175156454</v>
      </c>
      <c r="D158" s="11">
        <f t="shared" si="8"/>
        <v>269.02526355141492</v>
      </c>
      <c r="E158" s="11">
        <f t="shared" si="9"/>
        <v>375.1606840631519</v>
      </c>
      <c r="F158" s="12">
        <f t="shared" si="11"/>
        <v>644.18594761456689</v>
      </c>
    </row>
    <row r="159" spans="1:6" x14ac:dyDescent="0.2">
      <c r="A159" s="117"/>
      <c r="B159" s="10">
        <v>152</v>
      </c>
      <c r="C159" s="11">
        <f t="shared" si="10"/>
        <v>89769.538911605036</v>
      </c>
      <c r="D159" s="11">
        <f t="shared" si="8"/>
        <v>270.14620214954573</v>
      </c>
      <c r="E159" s="11">
        <f t="shared" si="9"/>
        <v>374.03974546502099</v>
      </c>
      <c r="F159" s="12">
        <f t="shared" si="11"/>
        <v>644.18594761456666</v>
      </c>
    </row>
    <row r="160" spans="1:6" x14ac:dyDescent="0.2">
      <c r="A160" s="117"/>
      <c r="B160" s="10">
        <v>153</v>
      </c>
      <c r="C160" s="11">
        <f t="shared" si="10"/>
        <v>89499.392709455497</v>
      </c>
      <c r="D160" s="11">
        <f t="shared" si="8"/>
        <v>271.27181132516887</v>
      </c>
      <c r="E160" s="11">
        <f t="shared" si="9"/>
        <v>372.91413628939796</v>
      </c>
      <c r="F160" s="12">
        <f t="shared" si="11"/>
        <v>644.18594761456689</v>
      </c>
    </row>
    <row r="161" spans="1:6" x14ac:dyDescent="0.2">
      <c r="A161" s="117"/>
      <c r="B161" s="10">
        <v>154</v>
      </c>
      <c r="C161" s="11">
        <f t="shared" si="10"/>
        <v>89228.120898130321</v>
      </c>
      <c r="D161" s="11">
        <f t="shared" si="8"/>
        <v>272.40211053902374</v>
      </c>
      <c r="E161" s="11">
        <f t="shared" si="9"/>
        <v>371.78383707554298</v>
      </c>
      <c r="F161" s="12">
        <f t="shared" si="11"/>
        <v>644.18594761456666</v>
      </c>
    </row>
    <row r="162" spans="1:6" x14ac:dyDescent="0.2">
      <c r="A162" s="117"/>
      <c r="B162" s="10">
        <v>155</v>
      </c>
      <c r="C162" s="11">
        <f t="shared" si="10"/>
        <v>88955.718787591293</v>
      </c>
      <c r="D162" s="11">
        <f t="shared" si="8"/>
        <v>273.53711933293636</v>
      </c>
      <c r="E162" s="11">
        <f t="shared" si="9"/>
        <v>370.64882828163036</v>
      </c>
      <c r="F162" s="12">
        <f t="shared" si="11"/>
        <v>644.18594761456666</v>
      </c>
    </row>
    <row r="163" spans="1:6" x14ac:dyDescent="0.2">
      <c r="A163" s="118"/>
      <c r="B163" s="13">
        <v>156</v>
      </c>
      <c r="C163" s="14">
        <f t="shared" si="10"/>
        <v>88682.181668258359</v>
      </c>
      <c r="D163" s="14">
        <f t="shared" si="8"/>
        <v>274.67685733015691</v>
      </c>
      <c r="E163" s="14">
        <f t="shared" si="9"/>
        <v>369.50909028440981</v>
      </c>
      <c r="F163" s="15">
        <f t="shared" si="11"/>
        <v>644.18594761456666</v>
      </c>
    </row>
    <row r="164" spans="1:6" ht="12.75" customHeight="1" x14ac:dyDescent="0.2">
      <c r="A164" s="116" t="s">
        <v>89</v>
      </c>
      <c r="B164" s="7">
        <v>157</v>
      </c>
      <c r="C164" s="8">
        <f t="shared" si="10"/>
        <v>88407.504810928207</v>
      </c>
      <c r="D164" s="8">
        <f t="shared" si="8"/>
        <v>275.8213442356992</v>
      </c>
      <c r="E164" s="8">
        <f t="shared" si="9"/>
        <v>368.36460337886751</v>
      </c>
      <c r="F164" s="9">
        <f t="shared" si="11"/>
        <v>644.18594761456666</v>
      </c>
    </row>
    <row r="165" spans="1:6" x14ac:dyDescent="0.2">
      <c r="A165" s="117"/>
      <c r="B165" s="10">
        <v>158</v>
      </c>
      <c r="C165" s="11">
        <f t="shared" si="10"/>
        <v>88131.683466692513</v>
      </c>
      <c r="D165" s="11">
        <f t="shared" si="8"/>
        <v>276.97059983668134</v>
      </c>
      <c r="E165" s="11">
        <f t="shared" si="9"/>
        <v>367.21534777788548</v>
      </c>
      <c r="F165" s="12">
        <f t="shared" si="11"/>
        <v>644.18594761456689</v>
      </c>
    </row>
    <row r="166" spans="1:6" x14ac:dyDescent="0.2">
      <c r="A166" s="117"/>
      <c r="B166" s="10">
        <v>159</v>
      </c>
      <c r="C166" s="11">
        <f t="shared" si="10"/>
        <v>87854.712866855829</v>
      </c>
      <c r="D166" s="11">
        <f t="shared" si="8"/>
        <v>278.12464400266748</v>
      </c>
      <c r="E166" s="11">
        <f t="shared" si="9"/>
        <v>366.06130361189929</v>
      </c>
      <c r="F166" s="12">
        <f t="shared" si="11"/>
        <v>644.18594761456677</v>
      </c>
    </row>
    <row r="167" spans="1:6" x14ac:dyDescent="0.2">
      <c r="A167" s="117"/>
      <c r="B167" s="10">
        <v>160</v>
      </c>
      <c r="C167" s="11">
        <f t="shared" si="10"/>
        <v>87576.588222853155</v>
      </c>
      <c r="D167" s="11">
        <f t="shared" si="8"/>
        <v>279.28349668601192</v>
      </c>
      <c r="E167" s="11">
        <f t="shared" si="9"/>
        <v>364.9024509285548</v>
      </c>
      <c r="F167" s="12">
        <f t="shared" si="11"/>
        <v>644.18594761456666</v>
      </c>
    </row>
    <row r="168" spans="1:6" x14ac:dyDescent="0.2">
      <c r="A168" s="117"/>
      <c r="B168" s="10">
        <v>161</v>
      </c>
      <c r="C168" s="11">
        <f t="shared" si="10"/>
        <v>87297.304726167145</v>
      </c>
      <c r="D168" s="11">
        <f t="shared" si="8"/>
        <v>280.44717792220365</v>
      </c>
      <c r="E168" s="11">
        <f t="shared" si="9"/>
        <v>363.73876969236312</v>
      </c>
      <c r="F168" s="12">
        <f t="shared" si="11"/>
        <v>644.18594761456677</v>
      </c>
    </row>
    <row r="169" spans="1:6" x14ac:dyDescent="0.2">
      <c r="A169" s="117"/>
      <c r="B169" s="10">
        <v>162</v>
      </c>
      <c r="C169" s="11">
        <f t="shared" si="10"/>
        <v>87016.857548244938</v>
      </c>
      <c r="D169" s="11">
        <f t="shared" si="8"/>
        <v>281.61570783021284</v>
      </c>
      <c r="E169" s="11">
        <f t="shared" si="9"/>
        <v>362.57023978435393</v>
      </c>
      <c r="F169" s="12">
        <f t="shared" si="11"/>
        <v>644.18594761456677</v>
      </c>
    </row>
    <row r="170" spans="1:6" x14ac:dyDescent="0.2">
      <c r="A170" s="117"/>
      <c r="B170" s="10">
        <v>163</v>
      </c>
      <c r="C170" s="11">
        <f t="shared" si="10"/>
        <v>86735.241840414732</v>
      </c>
      <c r="D170" s="11">
        <f t="shared" si="8"/>
        <v>282.78910661283879</v>
      </c>
      <c r="E170" s="11">
        <f t="shared" si="9"/>
        <v>361.39684100172803</v>
      </c>
      <c r="F170" s="12">
        <f t="shared" si="11"/>
        <v>644.18594761456689</v>
      </c>
    </row>
    <row r="171" spans="1:6" x14ac:dyDescent="0.2">
      <c r="A171" s="117"/>
      <c r="B171" s="10">
        <v>164</v>
      </c>
      <c r="C171" s="11">
        <f t="shared" si="10"/>
        <v>86452.452733801896</v>
      </c>
      <c r="D171" s="11">
        <f t="shared" si="8"/>
        <v>283.96739455705887</v>
      </c>
      <c r="E171" s="11">
        <f t="shared" si="9"/>
        <v>360.2185530575079</v>
      </c>
      <c r="F171" s="12">
        <f t="shared" si="11"/>
        <v>644.18594761456677</v>
      </c>
    </row>
    <row r="172" spans="1:6" x14ac:dyDescent="0.2">
      <c r="A172" s="117"/>
      <c r="B172" s="10">
        <v>165</v>
      </c>
      <c r="C172" s="11">
        <f t="shared" si="10"/>
        <v>86168.485339244842</v>
      </c>
      <c r="D172" s="11">
        <f t="shared" si="8"/>
        <v>285.15059203438</v>
      </c>
      <c r="E172" s="11">
        <f t="shared" si="9"/>
        <v>359.03535558018683</v>
      </c>
      <c r="F172" s="12">
        <f t="shared" si="11"/>
        <v>644.18594761456689</v>
      </c>
    </row>
    <row r="173" spans="1:6" x14ac:dyDescent="0.2">
      <c r="A173" s="117"/>
      <c r="B173" s="10">
        <v>166</v>
      </c>
      <c r="C173" s="11">
        <f t="shared" si="10"/>
        <v>85883.334747210465</v>
      </c>
      <c r="D173" s="11">
        <f t="shared" si="8"/>
        <v>286.33871950118993</v>
      </c>
      <c r="E173" s="11">
        <f t="shared" si="9"/>
        <v>357.84722811337696</v>
      </c>
      <c r="F173" s="12">
        <f t="shared" si="11"/>
        <v>644.18594761456689</v>
      </c>
    </row>
    <row r="174" spans="1:6" x14ac:dyDescent="0.2">
      <c r="A174" s="117"/>
      <c r="B174" s="10">
        <v>167</v>
      </c>
      <c r="C174" s="11">
        <f t="shared" si="10"/>
        <v>85596.996027709276</v>
      </c>
      <c r="D174" s="11">
        <f t="shared" si="8"/>
        <v>287.53179749911152</v>
      </c>
      <c r="E174" s="11">
        <f t="shared" si="9"/>
        <v>356.65415011545531</v>
      </c>
      <c r="F174" s="12">
        <f t="shared" si="11"/>
        <v>644.18594761456689</v>
      </c>
    </row>
    <row r="175" spans="1:6" x14ac:dyDescent="0.2">
      <c r="A175" s="118"/>
      <c r="B175" s="13">
        <v>168</v>
      </c>
      <c r="C175" s="14">
        <f t="shared" si="10"/>
        <v>85309.464230210171</v>
      </c>
      <c r="D175" s="14">
        <f t="shared" si="8"/>
        <v>288.72984665535779</v>
      </c>
      <c r="E175" s="14">
        <f t="shared" si="9"/>
        <v>355.45610095920904</v>
      </c>
      <c r="F175" s="15">
        <f t="shared" si="11"/>
        <v>644.18594761456689</v>
      </c>
    </row>
    <row r="176" spans="1:6" ht="12.75" customHeight="1" x14ac:dyDescent="0.2">
      <c r="A176" s="116" t="s">
        <v>90</v>
      </c>
      <c r="B176" s="7">
        <v>169</v>
      </c>
      <c r="C176" s="8">
        <f t="shared" si="10"/>
        <v>85020.734383554809</v>
      </c>
      <c r="D176" s="8">
        <f t="shared" si="8"/>
        <v>289.9328876830885</v>
      </c>
      <c r="E176" s="8">
        <f t="shared" si="9"/>
        <v>354.25305993147839</v>
      </c>
      <c r="F176" s="9">
        <f t="shared" si="11"/>
        <v>644.18594761456689</v>
      </c>
    </row>
    <row r="177" spans="1:6" x14ac:dyDescent="0.2">
      <c r="A177" s="117"/>
      <c r="B177" s="10">
        <v>170</v>
      </c>
      <c r="C177" s="11">
        <f t="shared" si="10"/>
        <v>84730.801495871725</v>
      </c>
      <c r="D177" s="11">
        <f t="shared" si="8"/>
        <v>291.14094138176807</v>
      </c>
      <c r="E177" s="11">
        <f t="shared" si="9"/>
        <v>353.04500623279881</v>
      </c>
      <c r="F177" s="12">
        <f t="shared" si="11"/>
        <v>644.18594761456689</v>
      </c>
    </row>
    <row r="178" spans="1:6" x14ac:dyDescent="0.2">
      <c r="A178" s="117"/>
      <c r="B178" s="10">
        <v>171</v>
      </c>
      <c r="C178" s="11">
        <f t="shared" si="10"/>
        <v>84439.66055448995</v>
      </c>
      <c r="D178" s="11">
        <f t="shared" si="8"/>
        <v>292.3540286375254</v>
      </c>
      <c r="E178" s="11">
        <f t="shared" si="9"/>
        <v>351.83191897704148</v>
      </c>
      <c r="F178" s="12">
        <f t="shared" si="11"/>
        <v>644.18594761456689</v>
      </c>
    </row>
    <row r="179" spans="1:6" x14ac:dyDescent="0.2">
      <c r="A179" s="117"/>
      <c r="B179" s="10">
        <v>172</v>
      </c>
      <c r="C179" s="11">
        <f t="shared" si="10"/>
        <v>84147.306525852429</v>
      </c>
      <c r="D179" s="11">
        <f t="shared" si="8"/>
        <v>293.57217042351505</v>
      </c>
      <c r="E179" s="11">
        <f t="shared" si="9"/>
        <v>350.61377719105178</v>
      </c>
      <c r="F179" s="12">
        <f t="shared" si="11"/>
        <v>644.18594761456689</v>
      </c>
    </row>
    <row r="180" spans="1:6" x14ac:dyDescent="0.2">
      <c r="A180" s="117"/>
      <c r="B180" s="10">
        <v>173</v>
      </c>
      <c r="C180" s="11">
        <f t="shared" si="10"/>
        <v>83853.734355428911</v>
      </c>
      <c r="D180" s="11">
        <f t="shared" si="8"/>
        <v>294.79538780027974</v>
      </c>
      <c r="E180" s="11">
        <f t="shared" si="9"/>
        <v>349.39055981428714</v>
      </c>
      <c r="F180" s="12">
        <f t="shared" si="11"/>
        <v>644.18594761456689</v>
      </c>
    </row>
    <row r="181" spans="1:6" x14ac:dyDescent="0.2">
      <c r="A181" s="117"/>
      <c r="B181" s="10">
        <v>174</v>
      </c>
      <c r="C181" s="11">
        <f t="shared" si="10"/>
        <v>83558.938967628637</v>
      </c>
      <c r="D181" s="11">
        <f t="shared" si="8"/>
        <v>296.02370191611419</v>
      </c>
      <c r="E181" s="11">
        <f t="shared" si="9"/>
        <v>348.16224569845264</v>
      </c>
      <c r="F181" s="12">
        <f t="shared" si="11"/>
        <v>644.18594761456689</v>
      </c>
    </row>
    <row r="182" spans="1:6" x14ac:dyDescent="0.2">
      <c r="A182" s="117"/>
      <c r="B182" s="10">
        <v>175</v>
      </c>
      <c r="C182" s="11">
        <f t="shared" si="10"/>
        <v>83262.915265712523</v>
      </c>
      <c r="D182" s="11">
        <f t="shared" si="8"/>
        <v>297.25713400743132</v>
      </c>
      <c r="E182" s="11">
        <f t="shared" si="9"/>
        <v>346.92881360713551</v>
      </c>
      <c r="F182" s="12">
        <f t="shared" si="11"/>
        <v>644.18594761456689</v>
      </c>
    </row>
    <row r="183" spans="1:6" x14ac:dyDescent="0.2">
      <c r="A183" s="117"/>
      <c r="B183" s="10">
        <v>176</v>
      </c>
      <c r="C183" s="11">
        <f t="shared" si="10"/>
        <v>82965.658131705088</v>
      </c>
      <c r="D183" s="11">
        <f t="shared" si="8"/>
        <v>298.49570539912901</v>
      </c>
      <c r="E183" s="11">
        <f t="shared" si="9"/>
        <v>345.69024221543788</v>
      </c>
      <c r="F183" s="12">
        <f t="shared" si="11"/>
        <v>644.18594761456689</v>
      </c>
    </row>
    <row r="184" spans="1:6" x14ac:dyDescent="0.2">
      <c r="A184" s="117"/>
      <c r="B184" s="10">
        <v>177</v>
      </c>
      <c r="C184" s="11">
        <f t="shared" si="10"/>
        <v>82667.162426305964</v>
      </c>
      <c r="D184" s="11">
        <f t="shared" si="8"/>
        <v>299.73943750495874</v>
      </c>
      <c r="E184" s="11">
        <f t="shared" si="9"/>
        <v>344.4465101096082</v>
      </c>
      <c r="F184" s="12">
        <f t="shared" si="11"/>
        <v>644.18594761456689</v>
      </c>
    </row>
    <row r="185" spans="1:6" x14ac:dyDescent="0.2">
      <c r="A185" s="117"/>
      <c r="B185" s="10">
        <v>178</v>
      </c>
      <c r="C185" s="11">
        <f t="shared" si="10"/>
        <v>82367.422988801001</v>
      </c>
      <c r="D185" s="11">
        <f t="shared" si="8"/>
        <v>300.98835182789605</v>
      </c>
      <c r="E185" s="11">
        <f t="shared" si="9"/>
        <v>343.19759578667083</v>
      </c>
      <c r="F185" s="12">
        <f t="shared" si="11"/>
        <v>644.18594761456689</v>
      </c>
    </row>
    <row r="186" spans="1:6" x14ac:dyDescent="0.2">
      <c r="A186" s="117"/>
      <c r="B186" s="10">
        <v>179</v>
      </c>
      <c r="C186" s="11">
        <f t="shared" si="10"/>
        <v>82066.434636973107</v>
      </c>
      <c r="D186" s="11">
        <f t="shared" si="8"/>
        <v>302.24246996051238</v>
      </c>
      <c r="E186" s="11">
        <f t="shared" si="9"/>
        <v>341.94347765405462</v>
      </c>
      <c r="F186" s="12">
        <f t="shared" si="11"/>
        <v>644.185947614567</v>
      </c>
    </row>
    <row r="187" spans="1:6" x14ac:dyDescent="0.2">
      <c r="A187" s="118"/>
      <c r="B187" s="13">
        <v>180</v>
      </c>
      <c r="C187" s="14">
        <f t="shared" si="10"/>
        <v>81764.192167012588</v>
      </c>
      <c r="D187" s="14">
        <f t="shared" si="8"/>
        <v>303.50181358534775</v>
      </c>
      <c r="E187" s="14">
        <f t="shared" si="9"/>
        <v>340.68413402921914</v>
      </c>
      <c r="F187" s="15">
        <f t="shared" si="11"/>
        <v>644.18594761456689</v>
      </c>
    </row>
    <row r="188" spans="1:6" ht="12.75" customHeight="1" x14ac:dyDescent="0.2">
      <c r="A188" s="116" t="s">
        <v>91</v>
      </c>
      <c r="B188" s="7">
        <v>181</v>
      </c>
      <c r="C188" s="8">
        <f t="shared" si="10"/>
        <v>81460.690353427242</v>
      </c>
      <c r="D188" s="8">
        <f t="shared" si="8"/>
        <v>304.76640447528666</v>
      </c>
      <c r="E188" s="8">
        <f t="shared" si="9"/>
        <v>339.41954313928017</v>
      </c>
      <c r="F188" s="9">
        <f t="shared" si="11"/>
        <v>644.18594761456689</v>
      </c>
    </row>
    <row r="189" spans="1:6" x14ac:dyDescent="0.2">
      <c r="A189" s="117"/>
      <c r="B189" s="10">
        <v>182</v>
      </c>
      <c r="C189" s="11">
        <f t="shared" si="10"/>
        <v>81155.923948951953</v>
      </c>
      <c r="D189" s="11">
        <f t="shared" si="8"/>
        <v>306.03626449393369</v>
      </c>
      <c r="E189" s="11">
        <f t="shared" si="9"/>
        <v>338.14968312063314</v>
      </c>
      <c r="F189" s="12">
        <f t="shared" si="11"/>
        <v>644.18594761456689</v>
      </c>
    </row>
    <row r="190" spans="1:6" x14ac:dyDescent="0.2">
      <c r="A190" s="117"/>
      <c r="B190" s="10">
        <v>183</v>
      </c>
      <c r="C190" s="11">
        <f t="shared" si="10"/>
        <v>80849.887684458023</v>
      </c>
      <c r="D190" s="11">
        <f t="shared" si="8"/>
        <v>307.31141559599178</v>
      </c>
      <c r="E190" s="11">
        <f t="shared" si="9"/>
        <v>336.87453201857511</v>
      </c>
      <c r="F190" s="12">
        <f t="shared" si="11"/>
        <v>644.18594761456689</v>
      </c>
    </row>
    <row r="191" spans="1:6" x14ac:dyDescent="0.2">
      <c r="A191" s="117"/>
      <c r="B191" s="10">
        <v>184</v>
      </c>
      <c r="C191" s="11">
        <f t="shared" si="10"/>
        <v>80542.576268862031</v>
      </c>
      <c r="D191" s="11">
        <f t="shared" si="8"/>
        <v>308.59187982764166</v>
      </c>
      <c r="E191" s="11">
        <f t="shared" si="9"/>
        <v>335.59406778692511</v>
      </c>
      <c r="F191" s="12">
        <f t="shared" si="11"/>
        <v>644.18594761456677</v>
      </c>
    </row>
    <row r="192" spans="1:6" x14ac:dyDescent="0.2">
      <c r="A192" s="117"/>
      <c r="B192" s="10">
        <v>185</v>
      </c>
      <c r="C192" s="11">
        <f t="shared" si="10"/>
        <v>80233.984389034391</v>
      </c>
      <c r="D192" s="11">
        <f t="shared" si="8"/>
        <v>309.87767932692356</v>
      </c>
      <c r="E192" s="11">
        <f t="shared" si="9"/>
        <v>334.30826828764327</v>
      </c>
      <c r="F192" s="12">
        <f t="shared" si="11"/>
        <v>644.18594761456689</v>
      </c>
    </row>
    <row r="193" spans="1:6" x14ac:dyDescent="0.2">
      <c r="A193" s="117"/>
      <c r="B193" s="10">
        <v>186</v>
      </c>
      <c r="C193" s="11">
        <f t="shared" si="10"/>
        <v>79924.10670970747</v>
      </c>
      <c r="D193" s="11">
        <f t="shared" si="8"/>
        <v>311.16883632411907</v>
      </c>
      <c r="E193" s="11">
        <f t="shared" si="9"/>
        <v>333.01711129044782</v>
      </c>
      <c r="F193" s="12">
        <f t="shared" si="11"/>
        <v>644.18594761456689</v>
      </c>
    </row>
    <row r="194" spans="1:6" x14ac:dyDescent="0.2">
      <c r="A194" s="117"/>
      <c r="B194" s="10">
        <v>187</v>
      </c>
      <c r="C194" s="11">
        <f t="shared" si="10"/>
        <v>79612.937873383358</v>
      </c>
      <c r="D194" s="11">
        <f t="shared" si="8"/>
        <v>312.46537314213629</v>
      </c>
      <c r="E194" s="11">
        <f t="shared" si="9"/>
        <v>331.72057447243066</v>
      </c>
      <c r="F194" s="12">
        <f t="shared" si="11"/>
        <v>644.18594761456689</v>
      </c>
    </row>
    <row r="195" spans="1:6" x14ac:dyDescent="0.2">
      <c r="A195" s="117"/>
      <c r="B195" s="10">
        <v>188</v>
      </c>
      <c r="C195" s="11">
        <f t="shared" si="10"/>
        <v>79300.472500241216</v>
      </c>
      <c r="D195" s="11">
        <f t="shared" si="8"/>
        <v>313.76731219689509</v>
      </c>
      <c r="E195" s="11">
        <f t="shared" si="9"/>
        <v>330.41863541767174</v>
      </c>
      <c r="F195" s="12">
        <f t="shared" si="11"/>
        <v>644.18594761456689</v>
      </c>
    </row>
    <row r="196" spans="1:6" x14ac:dyDescent="0.2">
      <c r="A196" s="117"/>
      <c r="B196" s="10">
        <v>189</v>
      </c>
      <c r="C196" s="11">
        <f t="shared" si="10"/>
        <v>78986.705188044318</v>
      </c>
      <c r="D196" s="11">
        <f t="shared" si="8"/>
        <v>315.07467599771553</v>
      </c>
      <c r="E196" s="11">
        <f t="shared" si="9"/>
        <v>329.1112716168513</v>
      </c>
      <c r="F196" s="12">
        <f t="shared" si="11"/>
        <v>644.18594761456689</v>
      </c>
    </row>
    <row r="197" spans="1:6" x14ac:dyDescent="0.2">
      <c r="A197" s="117"/>
      <c r="B197" s="10">
        <v>190</v>
      </c>
      <c r="C197" s="11">
        <f t="shared" si="10"/>
        <v>78671.630512046599</v>
      </c>
      <c r="D197" s="11">
        <f t="shared" si="8"/>
        <v>316.38748714770594</v>
      </c>
      <c r="E197" s="11">
        <f t="shared" si="9"/>
        <v>327.79846046686083</v>
      </c>
      <c r="F197" s="12">
        <f t="shared" si="11"/>
        <v>644.18594761456677</v>
      </c>
    </row>
    <row r="198" spans="1:6" x14ac:dyDescent="0.2">
      <c r="A198" s="117"/>
      <c r="B198" s="10">
        <v>191</v>
      </c>
      <c r="C198" s="11">
        <f t="shared" si="10"/>
        <v>78355.243024898897</v>
      </c>
      <c r="D198" s="11">
        <f t="shared" si="8"/>
        <v>317.70576834415482</v>
      </c>
      <c r="E198" s="11">
        <f t="shared" si="9"/>
        <v>326.48017927041207</v>
      </c>
      <c r="F198" s="12">
        <f t="shared" si="11"/>
        <v>644.18594761456689</v>
      </c>
    </row>
    <row r="199" spans="1:6" x14ac:dyDescent="0.2">
      <c r="A199" s="118"/>
      <c r="B199" s="13">
        <v>192</v>
      </c>
      <c r="C199" s="14">
        <f t="shared" si="10"/>
        <v>78037.537256554744</v>
      </c>
      <c r="D199" s="14">
        <f t="shared" si="8"/>
        <v>319.02954237892214</v>
      </c>
      <c r="E199" s="14">
        <f t="shared" si="9"/>
        <v>325.15640523564474</v>
      </c>
      <c r="F199" s="15">
        <f t="shared" si="11"/>
        <v>644.18594761456689</v>
      </c>
    </row>
    <row r="200" spans="1:6" ht="12.75" customHeight="1" x14ac:dyDescent="0.2">
      <c r="A200" s="116" t="s">
        <v>92</v>
      </c>
      <c r="B200" s="7">
        <v>193</v>
      </c>
      <c r="C200" s="8">
        <f t="shared" si="10"/>
        <v>77718.507714175823</v>
      </c>
      <c r="D200" s="8">
        <f t="shared" ref="D200:D263" si="12">PPMT($C$2/12,1,($C$3*12)+1-B200,C200,0)*-1</f>
        <v>320.35883213883432</v>
      </c>
      <c r="E200" s="8">
        <f t="shared" ref="E200:E263" si="13">IPMT($C$2/12,1,($C$3*12)+1-B200,C200,0)*-1</f>
        <v>323.82711547573257</v>
      </c>
      <c r="F200" s="9">
        <f t="shared" si="11"/>
        <v>644.18594761456689</v>
      </c>
    </row>
    <row r="201" spans="1:6" x14ac:dyDescent="0.2">
      <c r="A201" s="117"/>
      <c r="B201" s="10">
        <v>194</v>
      </c>
      <c r="C201" s="11">
        <f t="shared" ref="C201:C264" si="14">C200-D200</f>
        <v>77398.148882036985</v>
      </c>
      <c r="D201" s="11">
        <f t="shared" si="12"/>
        <v>321.69366060607939</v>
      </c>
      <c r="E201" s="11">
        <f t="shared" si="13"/>
        <v>322.49228700848744</v>
      </c>
      <c r="F201" s="12">
        <f t="shared" ref="F201:F264" si="15">SUM(D201:E201)</f>
        <v>644.18594761456689</v>
      </c>
    </row>
    <row r="202" spans="1:6" x14ac:dyDescent="0.2">
      <c r="A202" s="117"/>
      <c r="B202" s="10">
        <v>195</v>
      </c>
      <c r="C202" s="11">
        <f t="shared" si="14"/>
        <v>77076.455221430908</v>
      </c>
      <c r="D202" s="11">
        <f t="shared" si="12"/>
        <v>323.03405085860476</v>
      </c>
      <c r="E202" s="11">
        <f t="shared" si="13"/>
        <v>321.15189675596213</v>
      </c>
      <c r="F202" s="12">
        <f t="shared" si="15"/>
        <v>644.18594761456689</v>
      </c>
    </row>
    <row r="203" spans="1:6" x14ac:dyDescent="0.2">
      <c r="A203" s="117"/>
      <c r="B203" s="10">
        <v>196</v>
      </c>
      <c r="C203" s="11">
        <f t="shared" si="14"/>
        <v>76753.421170572299</v>
      </c>
      <c r="D203" s="11">
        <f t="shared" si="12"/>
        <v>324.38002607051567</v>
      </c>
      <c r="E203" s="11">
        <f t="shared" si="13"/>
        <v>319.80592154405122</v>
      </c>
      <c r="F203" s="12">
        <f t="shared" si="15"/>
        <v>644.18594761456689</v>
      </c>
    </row>
    <row r="204" spans="1:6" x14ac:dyDescent="0.2">
      <c r="A204" s="117"/>
      <c r="B204" s="10">
        <v>197</v>
      </c>
      <c r="C204" s="11">
        <f t="shared" si="14"/>
        <v>76429.041144501782</v>
      </c>
      <c r="D204" s="11">
        <f t="shared" si="12"/>
        <v>325.7316095124761</v>
      </c>
      <c r="E204" s="11">
        <f t="shared" si="13"/>
        <v>318.45433810209073</v>
      </c>
      <c r="F204" s="12">
        <f t="shared" si="15"/>
        <v>644.18594761456689</v>
      </c>
    </row>
    <row r="205" spans="1:6" x14ac:dyDescent="0.2">
      <c r="A205" s="117"/>
      <c r="B205" s="10">
        <v>198</v>
      </c>
      <c r="C205" s="11">
        <f t="shared" si="14"/>
        <v>76103.309534989312</v>
      </c>
      <c r="D205" s="11">
        <f t="shared" si="12"/>
        <v>327.0888245521113</v>
      </c>
      <c r="E205" s="11">
        <f t="shared" si="13"/>
        <v>317.09712306245547</v>
      </c>
      <c r="F205" s="12">
        <f t="shared" si="15"/>
        <v>644.18594761456677</v>
      </c>
    </row>
    <row r="206" spans="1:6" x14ac:dyDescent="0.2">
      <c r="A206" s="117"/>
      <c r="B206" s="10">
        <v>199</v>
      </c>
      <c r="C206" s="11">
        <f t="shared" si="14"/>
        <v>75776.220710437206</v>
      </c>
      <c r="D206" s="11">
        <f t="shared" si="12"/>
        <v>328.45169465441188</v>
      </c>
      <c r="E206" s="11">
        <f t="shared" si="13"/>
        <v>315.734252960155</v>
      </c>
      <c r="F206" s="12">
        <f t="shared" si="15"/>
        <v>644.18594761456689</v>
      </c>
    </row>
    <row r="207" spans="1:6" x14ac:dyDescent="0.2">
      <c r="A207" s="117"/>
      <c r="B207" s="10">
        <v>200</v>
      </c>
      <c r="C207" s="11">
        <f t="shared" si="14"/>
        <v>75447.769015782789</v>
      </c>
      <c r="D207" s="11">
        <f t="shared" si="12"/>
        <v>329.82024338213859</v>
      </c>
      <c r="E207" s="11">
        <f t="shared" si="13"/>
        <v>314.3657042324283</v>
      </c>
      <c r="F207" s="12">
        <f t="shared" si="15"/>
        <v>644.18594761456689</v>
      </c>
    </row>
    <row r="208" spans="1:6" x14ac:dyDescent="0.2">
      <c r="A208" s="117"/>
      <c r="B208" s="10">
        <v>201</v>
      </c>
      <c r="C208" s="11">
        <f t="shared" si="14"/>
        <v>75117.948772400647</v>
      </c>
      <c r="D208" s="11">
        <f t="shared" si="12"/>
        <v>331.19449439623088</v>
      </c>
      <c r="E208" s="11">
        <f t="shared" si="13"/>
        <v>312.99145321833601</v>
      </c>
      <c r="F208" s="12">
        <f t="shared" si="15"/>
        <v>644.18594761456689</v>
      </c>
    </row>
    <row r="209" spans="1:6" x14ac:dyDescent="0.2">
      <c r="A209" s="117"/>
      <c r="B209" s="10">
        <v>202</v>
      </c>
      <c r="C209" s="11">
        <f t="shared" si="14"/>
        <v>74786.754278004417</v>
      </c>
      <c r="D209" s="11">
        <f t="shared" si="12"/>
        <v>332.57447145621512</v>
      </c>
      <c r="E209" s="11">
        <f t="shared" si="13"/>
        <v>311.61147615835171</v>
      </c>
      <c r="F209" s="12">
        <f t="shared" si="15"/>
        <v>644.18594761456689</v>
      </c>
    </row>
    <row r="210" spans="1:6" x14ac:dyDescent="0.2">
      <c r="A210" s="117"/>
      <c r="B210" s="10">
        <v>203</v>
      </c>
      <c r="C210" s="11">
        <f t="shared" si="14"/>
        <v>74454.1798065482</v>
      </c>
      <c r="D210" s="11">
        <f t="shared" si="12"/>
        <v>333.96019842061605</v>
      </c>
      <c r="E210" s="11">
        <f t="shared" si="13"/>
        <v>310.22574919395083</v>
      </c>
      <c r="F210" s="12">
        <f t="shared" si="15"/>
        <v>644.18594761456689</v>
      </c>
    </row>
    <row r="211" spans="1:6" x14ac:dyDescent="0.2">
      <c r="A211" s="118"/>
      <c r="B211" s="13">
        <v>204</v>
      </c>
      <c r="C211" s="14">
        <f t="shared" si="14"/>
        <v>74120.219608127591</v>
      </c>
      <c r="D211" s="14">
        <f t="shared" si="12"/>
        <v>335.35169924736869</v>
      </c>
      <c r="E211" s="14">
        <f t="shared" si="13"/>
        <v>308.83424836719831</v>
      </c>
      <c r="F211" s="15">
        <f t="shared" si="15"/>
        <v>644.185947614567</v>
      </c>
    </row>
    <row r="212" spans="1:6" ht="12.75" customHeight="1" x14ac:dyDescent="0.2">
      <c r="A212" s="116" t="s">
        <v>93</v>
      </c>
      <c r="B212" s="7">
        <v>205</v>
      </c>
      <c r="C212" s="8">
        <f t="shared" si="14"/>
        <v>73784.867908880216</v>
      </c>
      <c r="D212" s="8">
        <f t="shared" si="12"/>
        <v>336.74899799423264</v>
      </c>
      <c r="E212" s="8">
        <f t="shared" si="13"/>
        <v>307.43694962033425</v>
      </c>
      <c r="F212" s="9">
        <f t="shared" si="15"/>
        <v>644.18594761456689</v>
      </c>
    </row>
    <row r="213" spans="1:6" x14ac:dyDescent="0.2">
      <c r="A213" s="117"/>
      <c r="B213" s="10">
        <v>206</v>
      </c>
      <c r="C213" s="11">
        <f t="shared" si="14"/>
        <v>73448.118910885983</v>
      </c>
      <c r="D213" s="11">
        <f t="shared" si="12"/>
        <v>338.15211881920857</v>
      </c>
      <c r="E213" s="11">
        <f t="shared" si="13"/>
        <v>306.03382879535826</v>
      </c>
      <c r="F213" s="12">
        <f t="shared" si="15"/>
        <v>644.18594761456689</v>
      </c>
    </row>
    <row r="214" spans="1:6" x14ac:dyDescent="0.2">
      <c r="A214" s="117"/>
      <c r="B214" s="10">
        <v>207</v>
      </c>
      <c r="C214" s="11">
        <f t="shared" si="14"/>
        <v>73109.966792066771</v>
      </c>
      <c r="D214" s="11">
        <f t="shared" si="12"/>
        <v>339.56108598095528</v>
      </c>
      <c r="E214" s="11">
        <f t="shared" si="13"/>
        <v>304.62486163361154</v>
      </c>
      <c r="F214" s="12">
        <f t="shared" si="15"/>
        <v>644.18594761456689</v>
      </c>
    </row>
    <row r="215" spans="1:6" x14ac:dyDescent="0.2">
      <c r="A215" s="117"/>
      <c r="B215" s="10">
        <v>208</v>
      </c>
      <c r="C215" s="11">
        <f t="shared" si="14"/>
        <v>72770.405706085818</v>
      </c>
      <c r="D215" s="11">
        <f t="shared" si="12"/>
        <v>340.9759238392092</v>
      </c>
      <c r="E215" s="11">
        <f t="shared" si="13"/>
        <v>303.21002377535757</v>
      </c>
      <c r="F215" s="12">
        <f t="shared" si="15"/>
        <v>644.18594761456677</v>
      </c>
    </row>
    <row r="216" spans="1:6" x14ac:dyDescent="0.2">
      <c r="A216" s="117"/>
      <c r="B216" s="10">
        <v>209</v>
      </c>
      <c r="C216" s="11">
        <f t="shared" si="14"/>
        <v>72429.429782246603</v>
      </c>
      <c r="D216" s="11">
        <f t="shared" si="12"/>
        <v>342.396656855206</v>
      </c>
      <c r="E216" s="11">
        <f t="shared" si="13"/>
        <v>301.78929075936082</v>
      </c>
      <c r="F216" s="12">
        <f t="shared" si="15"/>
        <v>644.18594761456689</v>
      </c>
    </row>
    <row r="217" spans="1:6" x14ac:dyDescent="0.2">
      <c r="A217" s="117"/>
      <c r="B217" s="10">
        <v>210</v>
      </c>
      <c r="C217" s="11">
        <f t="shared" si="14"/>
        <v>72087.03312539139</v>
      </c>
      <c r="D217" s="11">
        <f t="shared" si="12"/>
        <v>343.82330959210253</v>
      </c>
      <c r="E217" s="11">
        <f t="shared" si="13"/>
        <v>300.36263802246413</v>
      </c>
      <c r="F217" s="12">
        <f t="shared" si="15"/>
        <v>644.18594761456666</v>
      </c>
    </row>
    <row r="218" spans="1:6" x14ac:dyDescent="0.2">
      <c r="A218" s="117"/>
      <c r="B218" s="10">
        <v>211</v>
      </c>
      <c r="C218" s="11">
        <f t="shared" si="14"/>
        <v>71743.209815799288</v>
      </c>
      <c r="D218" s="11">
        <f t="shared" si="12"/>
        <v>345.25590671540306</v>
      </c>
      <c r="E218" s="11">
        <f t="shared" si="13"/>
        <v>298.93004089916371</v>
      </c>
      <c r="F218" s="12">
        <f t="shared" si="15"/>
        <v>644.18594761456677</v>
      </c>
    </row>
    <row r="219" spans="1:6" x14ac:dyDescent="0.2">
      <c r="A219" s="117"/>
      <c r="B219" s="10">
        <v>212</v>
      </c>
      <c r="C219" s="11">
        <f t="shared" si="14"/>
        <v>71397.953909083881</v>
      </c>
      <c r="D219" s="11">
        <f t="shared" si="12"/>
        <v>346.6944729933839</v>
      </c>
      <c r="E219" s="11">
        <f t="shared" si="13"/>
        <v>297.49147462118282</v>
      </c>
      <c r="F219" s="12">
        <f t="shared" si="15"/>
        <v>644.18594761456666</v>
      </c>
    </row>
    <row r="220" spans="1:6" x14ac:dyDescent="0.2">
      <c r="A220" s="117"/>
      <c r="B220" s="10">
        <v>213</v>
      </c>
      <c r="C220" s="11">
        <f t="shared" si="14"/>
        <v>71051.259436090491</v>
      </c>
      <c r="D220" s="11">
        <f t="shared" si="12"/>
        <v>348.13903329752293</v>
      </c>
      <c r="E220" s="11">
        <f t="shared" si="13"/>
        <v>296.04691431704373</v>
      </c>
      <c r="F220" s="12">
        <f t="shared" si="15"/>
        <v>644.18594761456666</v>
      </c>
    </row>
    <row r="221" spans="1:6" x14ac:dyDescent="0.2">
      <c r="A221" s="117"/>
      <c r="B221" s="10">
        <v>214</v>
      </c>
      <c r="C221" s="11">
        <f t="shared" si="14"/>
        <v>70703.120402792963</v>
      </c>
      <c r="D221" s="11">
        <f t="shared" si="12"/>
        <v>349.58961260292932</v>
      </c>
      <c r="E221" s="11">
        <f t="shared" si="13"/>
        <v>294.59633501163734</v>
      </c>
      <c r="F221" s="12">
        <f t="shared" si="15"/>
        <v>644.18594761456666</v>
      </c>
    </row>
    <row r="222" spans="1:6" x14ac:dyDescent="0.2">
      <c r="A222" s="117"/>
      <c r="B222" s="10">
        <v>215</v>
      </c>
      <c r="C222" s="11">
        <f t="shared" si="14"/>
        <v>70353.530790190038</v>
      </c>
      <c r="D222" s="11">
        <f t="shared" si="12"/>
        <v>351.04623598877487</v>
      </c>
      <c r="E222" s="11">
        <f t="shared" si="13"/>
        <v>293.13971162579185</v>
      </c>
      <c r="F222" s="12">
        <f t="shared" si="15"/>
        <v>644.18594761456666</v>
      </c>
    </row>
    <row r="223" spans="1:6" x14ac:dyDescent="0.2">
      <c r="A223" s="118"/>
      <c r="B223" s="13">
        <v>216</v>
      </c>
      <c r="C223" s="14">
        <f t="shared" si="14"/>
        <v>70002.484554201263</v>
      </c>
      <c r="D223" s="14">
        <f t="shared" si="12"/>
        <v>352.50892863872804</v>
      </c>
      <c r="E223" s="14">
        <f t="shared" si="13"/>
        <v>291.67701897583856</v>
      </c>
      <c r="F223" s="15">
        <f t="shared" si="15"/>
        <v>644.18594761456666</v>
      </c>
    </row>
    <row r="224" spans="1:6" ht="12.75" customHeight="1" x14ac:dyDescent="0.2">
      <c r="A224" s="116" t="s">
        <v>94</v>
      </c>
      <c r="B224" s="7">
        <v>217</v>
      </c>
      <c r="C224" s="8">
        <f t="shared" si="14"/>
        <v>69649.97562556254</v>
      </c>
      <c r="D224" s="8">
        <f t="shared" si="12"/>
        <v>353.97771584138945</v>
      </c>
      <c r="E224" s="8">
        <f t="shared" si="13"/>
        <v>290.20823177317726</v>
      </c>
      <c r="F224" s="9">
        <f t="shared" si="15"/>
        <v>644.18594761456666</v>
      </c>
    </row>
    <row r="225" spans="1:6" x14ac:dyDescent="0.2">
      <c r="A225" s="117"/>
      <c r="B225" s="10">
        <v>218</v>
      </c>
      <c r="C225" s="11">
        <f t="shared" si="14"/>
        <v>69295.997909721147</v>
      </c>
      <c r="D225" s="11">
        <f t="shared" si="12"/>
        <v>355.45262299072851</v>
      </c>
      <c r="E225" s="11">
        <f t="shared" si="13"/>
        <v>288.73332462383809</v>
      </c>
      <c r="F225" s="12">
        <f t="shared" si="15"/>
        <v>644.18594761456666</v>
      </c>
    </row>
    <row r="226" spans="1:6" x14ac:dyDescent="0.2">
      <c r="A226" s="117"/>
      <c r="B226" s="10">
        <v>219</v>
      </c>
      <c r="C226" s="11">
        <f t="shared" si="14"/>
        <v>68940.545286730412</v>
      </c>
      <c r="D226" s="11">
        <f t="shared" si="12"/>
        <v>356.93367558652324</v>
      </c>
      <c r="E226" s="11">
        <f t="shared" si="13"/>
        <v>287.25227202804336</v>
      </c>
      <c r="F226" s="12">
        <f t="shared" si="15"/>
        <v>644.18594761456666</v>
      </c>
    </row>
    <row r="227" spans="1:6" x14ac:dyDescent="0.2">
      <c r="A227" s="117"/>
      <c r="B227" s="10">
        <v>220</v>
      </c>
      <c r="C227" s="11">
        <f t="shared" si="14"/>
        <v>68583.61161114389</v>
      </c>
      <c r="D227" s="11">
        <f t="shared" si="12"/>
        <v>358.4208992348004</v>
      </c>
      <c r="E227" s="11">
        <f t="shared" si="13"/>
        <v>285.7650483797662</v>
      </c>
      <c r="F227" s="12">
        <f t="shared" si="15"/>
        <v>644.18594761456666</v>
      </c>
    </row>
    <row r="228" spans="1:6" x14ac:dyDescent="0.2">
      <c r="A228" s="117"/>
      <c r="B228" s="10">
        <v>221</v>
      </c>
      <c r="C228" s="11">
        <f t="shared" si="14"/>
        <v>68225.19071190909</v>
      </c>
      <c r="D228" s="11">
        <f t="shared" si="12"/>
        <v>359.91431964827882</v>
      </c>
      <c r="E228" s="11">
        <f t="shared" si="13"/>
        <v>284.27162796628789</v>
      </c>
      <c r="F228" s="12">
        <f t="shared" si="15"/>
        <v>644.18594761456666</v>
      </c>
    </row>
    <row r="229" spans="1:6" x14ac:dyDescent="0.2">
      <c r="A229" s="117"/>
      <c r="B229" s="10">
        <v>222</v>
      </c>
      <c r="C229" s="11">
        <f t="shared" si="14"/>
        <v>67865.276392260814</v>
      </c>
      <c r="D229" s="11">
        <f t="shared" si="12"/>
        <v>361.41396264681322</v>
      </c>
      <c r="E229" s="11">
        <f t="shared" si="13"/>
        <v>282.77198496775338</v>
      </c>
      <c r="F229" s="12">
        <f t="shared" si="15"/>
        <v>644.18594761456666</v>
      </c>
    </row>
    <row r="230" spans="1:6" x14ac:dyDescent="0.2">
      <c r="A230" s="117"/>
      <c r="B230" s="10">
        <v>223</v>
      </c>
      <c r="C230" s="11">
        <f t="shared" si="14"/>
        <v>67503.862429614004</v>
      </c>
      <c r="D230" s="11">
        <f t="shared" si="12"/>
        <v>362.91985415784166</v>
      </c>
      <c r="E230" s="11">
        <f t="shared" si="13"/>
        <v>281.266093456725</v>
      </c>
      <c r="F230" s="12">
        <f t="shared" si="15"/>
        <v>644.18594761456666</v>
      </c>
    </row>
    <row r="231" spans="1:6" x14ac:dyDescent="0.2">
      <c r="A231" s="117"/>
      <c r="B231" s="10">
        <v>224</v>
      </c>
      <c r="C231" s="11">
        <f t="shared" si="14"/>
        <v>67140.942575456167</v>
      </c>
      <c r="D231" s="11">
        <f t="shared" si="12"/>
        <v>364.43202021683265</v>
      </c>
      <c r="E231" s="11">
        <f t="shared" si="13"/>
        <v>279.753927397734</v>
      </c>
      <c r="F231" s="12">
        <f t="shared" si="15"/>
        <v>644.18594761456666</v>
      </c>
    </row>
    <row r="232" spans="1:6" x14ac:dyDescent="0.2">
      <c r="A232" s="117"/>
      <c r="B232" s="10">
        <v>225</v>
      </c>
      <c r="C232" s="11">
        <f t="shared" si="14"/>
        <v>66776.510555239336</v>
      </c>
      <c r="D232" s="11">
        <f t="shared" si="12"/>
        <v>365.95048696773608</v>
      </c>
      <c r="E232" s="11">
        <f t="shared" si="13"/>
        <v>278.23546064683057</v>
      </c>
      <c r="F232" s="12">
        <f t="shared" si="15"/>
        <v>644.18594761456666</v>
      </c>
    </row>
    <row r="233" spans="1:6" x14ac:dyDescent="0.2">
      <c r="A233" s="117"/>
      <c r="B233" s="10">
        <v>226</v>
      </c>
      <c r="C233" s="11">
        <f t="shared" si="14"/>
        <v>66410.560068271603</v>
      </c>
      <c r="D233" s="11">
        <f t="shared" si="12"/>
        <v>367.47528066343506</v>
      </c>
      <c r="E233" s="11">
        <f t="shared" si="13"/>
        <v>276.71066695113166</v>
      </c>
      <c r="F233" s="12">
        <f t="shared" si="15"/>
        <v>644.18594761456666</v>
      </c>
    </row>
    <row r="234" spans="1:6" x14ac:dyDescent="0.2">
      <c r="A234" s="117"/>
      <c r="B234" s="10">
        <v>227</v>
      </c>
      <c r="C234" s="11">
        <f t="shared" si="14"/>
        <v>66043.084787608168</v>
      </c>
      <c r="D234" s="11">
        <f t="shared" si="12"/>
        <v>369.00642766619944</v>
      </c>
      <c r="E234" s="11">
        <f t="shared" si="13"/>
        <v>275.17951994836739</v>
      </c>
      <c r="F234" s="12">
        <f t="shared" si="15"/>
        <v>644.18594761456689</v>
      </c>
    </row>
    <row r="235" spans="1:6" x14ac:dyDescent="0.2">
      <c r="A235" s="118"/>
      <c r="B235" s="13">
        <v>228</v>
      </c>
      <c r="C235" s="14">
        <f t="shared" si="14"/>
        <v>65674.078359941966</v>
      </c>
      <c r="D235" s="14">
        <f t="shared" si="12"/>
        <v>370.54395444814185</v>
      </c>
      <c r="E235" s="14">
        <f t="shared" si="13"/>
        <v>273.64199316642487</v>
      </c>
      <c r="F235" s="15">
        <f t="shared" si="15"/>
        <v>644.18594761456666</v>
      </c>
    </row>
    <row r="236" spans="1:6" ht="12.75" customHeight="1" x14ac:dyDescent="0.2">
      <c r="A236" s="116" t="s">
        <v>95</v>
      </c>
      <c r="B236" s="7">
        <v>229</v>
      </c>
      <c r="C236" s="8">
        <f t="shared" si="14"/>
        <v>65303.534405493825</v>
      </c>
      <c r="D236" s="8">
        <f t="shared" si="12"/>
        <v>372.08788759167584</v>
      </c>
      <c r="E236" s="8">
        <f t="shared" si="13"/>
        <v>272.09806002289088</v>
      </c>
      <c r="F236" s="9">
        <f t="shared" si="15"/>
        <v>644.18594761456666</v>
      </c>
    </row>
    <row r="237" spans="1:6" x14ac:dyDescent="0.2">
      <c r="A237" s="117"/>
      <c r="B237" s="10">
        <v>230</v>
      </c>
      <c r="C237" s="11">
        <f t="shared" si="14"/>
        <v>64931.44651790215</v>
      </c>
      <c r="D237" s="11">
        <f t="shared" si="12"/>
        <v>373.63825378997444</v>
      </c>
      <c r="E237" s="11">
        <f t="shared" si="13"/>
        <v>270.54769382459227</v>
      </c>
      <c r="F237" s="12">
        <f t="shared" si="15"/>
        <v>644.18594761456666</v>
      </c>
    </row>
    <row r="238" spans="1:6" x14ac:dyDescent="0.2">
      <c r="A238" s="117"/>
      <c r="B238" s="10">
        <v>231</v>
      </c>
      <c r="C238" s="11">
        <f t="shared" si="14"/>
        <v>64557.808264112173</v>
      </c>
      <c r="D238" s="11">
        <f t="shared" si="12"/>
        <v>375.19507984743268</v>
      </c>
      <c r="E238" s="11">
        <f t="shared" si="13"/>
        <v>268.99086776713403</v>
      </c>
      <c r="F238" s="12">
        <f t="shared" si="15"/>
        <v>644.18594761456666</v>
      </c>
    </row>
    <row r="239" spans="1:6" x14ac:dyDescent="0.2">
      <c r="A239" s="117"/>
      <c r="B239" s="10">
        <v>232</v>
      </c>
      <c r="C239" s="11">
        <f t="shared" si="14"/>
        <v>64182.613184264737</v>
      </c>
      <c r="D239" s="11">
        <f t="shared" si="12"/>
        <v>376.75839268013021</v>
      </c>
      <c r="E239" s="11">
        <f t="shared" si="13"/>
        <v>267.42755493443639</v>
      </c>
      <c r="F239" s="12">
        <f t="shared" si="15"/>
        <v>644.18594761456666</v>
      </c>
    </row>
    <row r="240" spans="1:6" x14ac:dyDescent="0.2">
      <c r="A240" s="117"/>
      <c r="B240" s="10">
        <v>233</v>
      </c>
      <c r="C240" s="11">
        <f t="shared" si="14"/>
        <v>63805.854791584607</v>
      </c>
      <c r="D240" s="11">
        <f t="shared" si="12"/>
        <v>378.32821931629746</v>
      </c>
      <c r="E240" s="11">
        <f t="shared" si="13"/>
        <v>265.85772829826919</v>
      </c>
      <c r="F240" s="12">
        <f t="shared" si="15"/>
        <v>644.18594761456666</v>
      </c>
    </row>
    <row r="241" spans="1:6" x14ac:dyDescent="0.2">
      <c r="A241" s="117"/>
      <c r="B241" s="10">
        <v>234</v>
      </c>
      <c r="C241" s="11">
        <f t="shared" si="14"/>
        <v>63427.526572268311</v>
      </c>
      <c r="D241" s="11">
        <f t="shared" si="12"/>
        <v>379.90458689678201</v>
      </c>
      <c r="E241" s="11">
        <f t="shared" si="13"/>
        <v>264.28136071778459</v>
      </c>
      <c r="F241" s="12">
        <f t="shared" si="15"/>
        <v>644.18594761456666</v>
      </c>
    </row>
    <row r="242" spans="1:6" x14ac:dyDescent="0.2">
      <c r="A242" s="117"/>
      <c r="B242" s="10">
        <v>235</v>
      </c>
      <c r="C242" s="11">
        <f t="shared" si="14"/>
        <v>63047.62198537153</v>
      </c>
      <c r="D242" s="11">
        <f t="shared" si="12"/>
        <v>381.48752267551856</v>
      </c>
      <c r="E242" s="11">
        <f t="shared" si="13"/>
        <v>262.69842493904798</v>
      </c>
      <c r="F242" s="12">
        <f t="shared" si="15"/>
        <v>644.18594761456654</v>
      </c>
    </row>
    <row r="243" spans="1:6" x14ac:dyDescent="0.2">
      <c r="A243" s="117"/>
      <c r="B243" s="10">
        <v>236</v>
      </c>
      <c r="C243" s="11">
        <f t="shared" si="14"/>
        <v>62666.134462696013</v>
      </c>
      <c r="D243" s="11">
        <f t="shared" si="12"/>
        <v>383.07705401999999</v>
      </c>
      <c r="E243" s="11">
        <f t="shared" si="13"/>
        <v>261.10889359456672</v>
      </c>
      <c r="F243" s="12">
        <f t="shared" si="15"/>
        <v>644.18594761456666</v>
      </c>
    </row>
    <row r="244" spans="1:6" x14ac:dyDescent="0.2">
      <c r="A244" s="117"/>
      <c r="B244" s="10">
        <v>237</v>
      </c>
      <c r="C244" s="11">
        <f t="shared" si="14"/>
        <v>62283.05740867601</v>
      </c>
      <c r="D244" s="11">
        <f t="shared" si="12"/>
        <v>384.6732084117499</v>
      </c>
      <c r="E244" s="11">
        <f t="shared" si="13"/>
        <v>259.5127392028167</v>
      </c>
      <c r="F244" s="12">
        <f t="shared" si="15"/>
        <v>644.18594761456666</v>
      </c>
    </row>
    <row r="245" spans="1:6" x14ac:dyDescent="0.2">
      <c r="A245" s="117"/>
      <c r="B245" s="10">
        <v>238</v>
      </c>
      <c r="C245" s="11">
        <f t="shared" si="14"/>
        <v>61898.384200264263</v>
      </c>
      <c r="D245" s="11">
        <f t="shared" si="12"/>
        <v>386.27601344679891</v>
      </c>
      <c r="E245" s="11">
        <f t="shared" si="13"/>
        <v>257.90993416776774</v>
      </c>
      <c r="F245" s="12">
        <f t="shared" si="15"/>
        <v>644.18594761456666</v>
      </c>
    </row>
    <row r="246" spans="1:6" x14ac:dyDescent="0.2">
      <c r="A246" s="117"/>
      <c r="B246" s="10">
        <v>239</v>
      </c>
      <c r="C246" s="11">
        <f t="shared" si="14"/>
        <v>61512.108186817466</v>
      </c>
      <c r="D246" s="11">
        <f t="shared" si="12"/>
        <v>387.8854968361606</v>
      </c>
      <c r="E246" s="11">
        <f t="shared" si="13"/>
        <v>256.30045077840612</v>
      </c>
      <c r="F246" s="12">
        <f t="shared" si="15"/>
        <v>644.18594761456666</v>
      </c>
    </row>
    <row r="247" spans="1:6" x14ac:dyDescent="0.2">
      <c r="A247" s="118"/>
      <c r="B247" s="13">
        <v>240</v>
      </c>
      <c r="C247" s="14">
        <f t="shared" si="14"/>
        <v>61124.222689981303</v>
      </c>
      <c r="D247" s="14">
        <f t="shared" si="12"/>
        <v>389.50168640631131</v>
      </c>
      <c r="E247" s="14">
        <f t="shared" si="13"/>
        <v>254.68426120825541</v>
      </c>
      <c r="F247" s="15">
        <f t="shared" si="15"/>
        <v>644.18594761456666</v>
      </c>
    </row>
    <row r="248" spans="1:6" ht="12.75" customHeight="1" x14ac:dyDescent="0.2">
      <c r="A248" s="116" t="s">
        <v>96</v>
      </c>
      <c r="B248" s="7">
        <v>241</v>
      </c>
      <c r="C248" s="8">
        <f t="shared" si="14"/>
        <v>60734.721003574989</v>
      </c>
      <c r="D248" s="8">
        <f t="shared" si="12"/>
        <v>391.1246100996708</v>
      </c>
      <c r="E248" s="8">
        <f t="shared" si="13"/>
        <v>253.06133751489577</v>
      </c>
      <c r="F248" s="9">
        <f t="shared" si="15"/>
        <v>644.18594761456654</v>
      </c>
    </row>
    <row r="249" spans="1:6" x14ac:dyDescent="0.2">
      <c r="A249" s="117"/>
      <c r="B249" s="10">
        <v>242</v>
      </c>
      <c r="C249" s="11">
        <f t="shared" si="14"/>
        <v>60343.596393475316</v>
      </c>
      <c r="D249" s="11">
        <f t="shared" si="12"/>
        <v>392.75429597508611</v>
      </c>
      <c r="E249" s="11">
        <f t="shared" si="13"/>
        <v>251.43165163948046</v>
      </c>
      <c r="F249" s="12">
        <f t="shared" si="15"/>
        <v>644.18594761456654</v>
      </c>
    </row>
    <row r="250" spans="1:6" x14ac:dyDescent="0.2">
      <c r="A250" s="117"/>
      <c r="B250" s="10">
        <v>243</v>
      </c>
      <c r="C250" s="11">
        <f t="shared" si="14"/>
        <v>59950.84209750023</v>
      </c>
      <c r="D250" s="11">
        <f t="shared" si="12"/>
        <v>394.39077220831575</v>
      </c>
      <c r="E250" s="11">
        <f t="shared" si="13"/>
        <v>249.79517540625096</v>
      </c>
      <c r="F250" s="12">
        <f t="shared" si="15"/>
        <v>644.18594761456666</v>
      </c>
    </row>
    <row r="251" spans="1:6" x14ac:dyDescent="0.2">
      <c r="A251" s="117"/>
      <c r="B251" s="10">
        <v>244</v>
      </c>
      <c r="C251" s="11">
        <f t="shared" si="14"/>
        <v>59556.451325291913</v>
      </c>
      <c r="D251" s="11">
        <f t="shared" si="12"/>
        <v>396.03406709251698</v>
      </c>
      <c r="E251" s="11">
        <f t="shared" si="13"/>
        <v>248.15188052204959</v>
      </c>
      <c r="F251" s="12">
        <f t="shared" si="15"/>
        <v>644.18594761456654</v>
      </c>
    </row>
    <row r="252" spans="1:6" x14ac:dyDescent="0.2">
      <c r="A252" s="117"/>
      <c r="B252" s="10">
        <v>245</v>
      </c>
      <c r="C252" s="11">
        <f t="shared" si="14"/>
        <v>59160.417258199399</v>
      </c>
      <c r="D252" s="11">
        <f t="shared" si="12"/>
        <v>397.68420903873579</v>
      </c>
      <c r="E252" s="11">
        <f t="shared" si="13"/>
        <v>246.50173857583081</v>
      </c>
      <c r="F252" s="12">
        <f t="shared" si="15"/>
        <v>644.18594761456666</v>
      </c>
    </row>
    <row r="253" spans="1:6" x14ac:dyDescent="0.2">
      <c r="A253" s="117"/>
      <c r="B253" s="10">
        <v>246</v>
      </c>
      <c r="C253" s="11">
        <f t="shared" si="14"/>
        <v>58762.733049160663</v>
      </c>
      <c r="D253" s="11">
        <f t="shared" si="12"/>
        <v>399.34122657639722</v>
      </c>
      <c r="E253" s="11">
        <f t="shared" si="13"/>
        <v>244.84472103816941</v>
      </c>
      <c r="F253" s="12">
        <f t="shared" si="15"/>
        <v>644.18594761456666</v>
      </c>
    </row>
    <row r="254" spans="1:6" x14ac:dyDescent="0.2">
      <c r="A254" s="117"/>
      <c r="B254" s="10">
        <v>247</v>
      </c>
      <c r="C254" s="11">
        <f t="shared" si="14"/>
        <v>58363.391822584264</v>
      </c>
      <c r="D254" s="11">
        <f t="shared" si="12"/>
        <v>401.00514835379892</v>
      </c>
      <c r="E254" s="11">
        <f t="shared" si="13"/>
        <v>243.1807992607678</v>
      </c>
      <c r="F254" s="12">
        <f t="shared" si="15"/>
        <v>644.18594761456666</v>
      </c>
    </row>
    <row r="255" spans="1:6" x14ac:dyDescent="0.2">
      <c r="A255" s="117"/>
      <c r="B255" s="10">
        <v>248</v>
      </c>
      <c r="C255" s="11">
        <f t="shared" si="14"/>
        <v>57962.386674230467</v>
      </c>
      <c r="D255" s="11">
        <f t="shared" si="12"/>
        <v>402.67600313860646</v>
      </c>
      <c r="E255" s="11">
        <f t="shared" si="13"/>
        <v>241.50994447596031</v>
      </c>
      <c r="F255" s="12">
        <f t="shared" si="15"/>
        <v>644.18594761456677</v>
      </c>
    </row>
    <row r="256" spans="1:6" x14ac:dyDescent="0.2">
      <c r="A256" s="117"/>
      <c r="B256" s="10">
        <v>249</v>
      </c>
      <c r="C256" s="11">
        <f t="shared" si="14"/>
        <v>57559.71067109186</v>
      </c>
      <c r="D256" s="11">
        <f t="shared" si="12"/>
        <v>404.35381981835053</v>
      </c>
      <c r="E256" s="11">
        <f t="shared" si="13"/>
        <v>239.83212779621607</v>
      </c>
      <c r="F256" s="12">
        <f t="shared" si="15"/>
        <v>644.18594761456666</v>
      </c>
    </row>
    <row r="257" spans="1:6" x14ac:dyDescent="0.2">
      <c r="A257" s="117"/>
      <c r="B257" s="10">
        <v>250</v>
      </c>
      <c r="C257" s="11">
        <f t="shared" si="14"/>
        <v>57155.356851273507</v>
      </c>
      <c r="D257" s="11">
        <f t="shared" si="12"/>
        <v>406.038627400927</v>
      </c>
      <c r="E257" s="11">
        <f t="shared" si="13"/>
        <v>238.1473202136396</v>
      </c>
      <c r="F257" s="12">
        <f t="shared" si="15"/>
        <v>644.18594761456666</v>
      </c>
    </row>
    <row r="258" spans="1:6" x14ac:dyDescent="0.2">
      <c r="A258" s="117"/>
      <c r="B258" s="10">
        <v>251</v>
      </c>
      <c r="C258" s="11">
        <f t="shared" si="14"/>
        <v>56749.318223872579</v>
      </c>
      <c r="D258" s="11">
        <f t="shared" si="12"/>
        <v>407.73045501509756</v>
      </c>
      <c r="E258" s="11">
        <f t="shared" si="13"/>
        <v>236.45549259946907</v>
      </c>
      <c r="F258" s="12">
        <f t="shared" si="15"/>
        <v>644.18594761456666</v>
      </c>
    </row>
    <row r="259" spans="1:6" x14ac:dyDescent="0.2">
      <c r="A259" s="118"/>
      <c r="B259" s="13">
        <v>252</v>
      </c>
      <c r="C259" s="14">
        <f t="shared" si="14"/>
        <v>56341.587768857484</v>
      </c>
      <c r="D259" s="14">
        <f t="shared" si="12"/>
        <v>409.42933191099382</v>
      </c>
      <c r="E259" s="14">
        <f t="shared" si="13"/>
        <v>234.75661570357283</v>
      </c>
      <c r="F259" s="15">
        <f t="shared" si="15"/>
        <v>644.18594761456666</v>
      </c>
    </row>
    <row r="260" spans="1:6" ht="12.75" customHeight="1" x14ac:dyDescent="0.2">
      <c r="A260" s="116" t="s">
        <v>97</v>
      </c>
      <c r="B260" s="7">
        <v>253</v>
      </c>
      <c r="C260" s="8">
        <f t="shared" si="14"/>
        <v>55932.158436946491</v>
      </c>
      <c r="D260" s="8">
        <f t="shared" si="12"/>
        <v>411.13528746062298</v>
      </c>
      <c r="E260" s="8">
        <f t="shared" si="13"/>
        <v>233.05066015394371</v>
      </c>
      <c r="F260" s="9">
        <f t="shared" si="15"/>
        <v>644.18594761456666</v>
      </c>
    </row>
    <row r="261" spans="1:6" x14ac:dyDescent="0.2">
      <c r="A261" s="117"/>
      <c r="B261" s="10">
        <v>254</v>
      </c>
      <c r="C261" s="11">
        <f t="shared" si="14"/>
        <v>55521.023149485867</v>
      </c>
      <c r="D261" s="11">
        <f t="shared" si="12"/>
        <v>412.84835115837541</v>
      </c>
      <c r="E261" s="11">
        <f t="shared" si="13"/>
        <v>231.33759645619108</v>
      </c>
      <c r="F261" s="12">
        <f t="shared" si="15"/>
        <v>644.18594761456643</v>
      </c>
    </row>
    <row r="262" spans="1:6" x14ac:dyDescent="0.2">
      <c r="A262" s="117"/>
      <c r="B262" s="10">
        <v>255</v>
      </c>
      <c r="C262" s="11">
        <f t="shared" si="14"/>
        <v>55108.174798327491</v>
      </c>
      <c r="D262" s="11">
        <f t="shared" si="12"/>
        <v>414.56855262153545</v>
      </c>
      <c r="E262" s="11">
        <f t="shared" si="13"/>
        <v>229.61739499303121</v>
      </c>
      <c r="F262" s="12">
        <f t="shared" si="15"/>
        <v>644.18594761456666</v>
      </c>
    </row>
    <row r="263" spans="1:6" x14ac:dyDescent="0.2">
      <c r="A263" s="117"/>
      <c r="B263" s="10">
        <v>256</v>
      </c>
      <c r="C263" s="11">
        <f t="shared" si="14"/>
        <v>54693.606245705952</v>
      </c>
      <c r="D263" s="11">
        <f t="shared" si="12"/>
        <v>416.29592159079175</v>
      </c>
      <c r="E263" s="11">
        <f t="shared" si="13"/>
        <v>227.89002602377479</v>
      </c>
      <c r="F263" s="12">
        <f t="shared" si="15"/>
        <v>644.18594761456654</v>
      </c>
    </row>
    <row r="264" spans="1:6" x14ac:dyDescent="0.2">
      <c r="A264" s="117"/>
      <c r="B264" s="10">
        <v>257</v>
      </c>
      <c r="C264" s="11">
        <f t="shared" si="14"/>
        <v>54277.310324115162</v>
      </c>
      <c r="D264" s="11">
        <f t="shared" ref="D264:D327" si="16">PPMT($C$2/12,1,($C$3*12)+1-B264,C264,0)*-1</f>
        <v>418.0304879307534</v>
      </c>
      <c r="E264" s="11">
        <f t="shared" ref="E264:E327" si="17">IPMT($C$2/12,1,($C$3*12)+1-B264,C264,0)*-1</f>
        <v>226.15545968381315</v>
      </c>
      <c r="F264" s="12">
        <f t="shared" si="15"/>
        <v>644.18594761456654</v>
      </c>
    </row>
    <row r="265" spans="1:6" x14ac:dyDescent="0.2">
      <c r="A265" s="117"/>
      <c r="B265" s="10">
        <v>258</v>
      </c>
      <c r="C265" s="11">
        <f t="shared" ref="C265:C328" si="18">C264-D264</f>
        <v>53859.279836184411</v>
      </c>
      <c r="D265" s="11">
        <f t="shared" si="16"/>
        <v>419.77228163046493</v>
      </c>
      <c r="E265" s="11">
        <f t="shared" si="17"/>
        <v>224.41366598410173</v>
      </c>
      <c r="F265" s="12">
        <f t="shared" ref="F265:F328" si="19">SUM(D265:E265)</f>
        <v>644.18594761456666</v>
      </c>
    </row>
    <row r="266" spans="1:6" x14ac:dyDescent="0.2">
      <c r="A266" s="117"/>
      <c r="B266" s="10">
        <v>259</v>
      </c>
      <c r="C266" s="11">
        <f t="shared" si="18"/>
        <v>53439.507554553944</v>
      </c>
      <c r="D266" s="11">
        <f t="shared" si="16"/>
        <v>421.52133280392519</v>
      </c>
      <c r="E266" s="11">
        <f t="shared" si="17"/>
        <v>222.66461481064147</v>
      </c>
      <c r="F266" s="12">
        <f t="shared" si="19"/>
        <v>644.18594761456666</v>
      </c>
    </row>
    <row r="267" spans="1:6" x14ac:dyDescent="0.2">
      <c r="A267" s="117"/>
      <c r="B267" s="10">
        <v>260</v>
      </c>
      <c r="C267" s="11">
        <f t="shared" si="18"/>
        <v>53017.986221750019</v>
      </c>
      <c r="D267" s="11">
        <f t="shared" si="16"/>
        <v>423.2776716906082</v>
      </c>
      <c r="E267" s="11">
        <f t="shared" si="17"/>
        <v>220.9082759239584</v>
      </c>
      <c r="F267" s="12">
        <f t="shared" si="19"/>
        <v>644.18594761456666</v>
      </c>
    </row>
    <row r="268" spans="1:6" x14ac:dyDescent="0.2">
      <c r="A268" s="117"/>
      <c r="B268" s="10">
        <v>261</v>
      </c>
      <c r="C268" s="11">
        <f t="shared" si="18"/>
        <v>52594.708550059411</v>
      </c>
      <c r="D268" s="11">
        <f t="shared" si="16"/>
        <v>425.04132865598575</v>
      </c>
      <c r="E268" s="11">
        <f t="shared" si="17"/>
        <v>219.14461895858088</v>
      </c>
      <c r="F268" s="12">
        <f t="shared" si="19"/>
        <v>644.18594761456666</v>
      </c>
    </row>
    <row r="269" spans="1:6" x14ac:dyDescent="0.2">
      <c r="A269" s="117"/>
      <c r="B269" s="10">
        <v>262</v>
      </c>
      <c r="C269" s="11">
        <f t="shared" si="18"/>
        <v>52169.667221403426</v>
      </c>
      <c r="D269" s="11">
        <f t="shared" si="16"/>
        <v>426.81233419205245</v>
      </c>
      <c r="E269" s="11">
        <f t="shared" si="17"/>
        <v>217.37361342251427</v>
      </c>
      <c r="F269" s="12">
        <f t="shared" si="19"/>
        <v>644.18594761456666</v>
      </c>
    </row>
    <row r="270" spans="1:6" x14ac:dyDescent="0.2">
      <c r="A270" s="117"/>
      <c r="B270" s="10">
        <v>263</v>
      </c>
      <c r="C270" s="11">
        <f t="shared" si="18"/>
        <v>51742.854887211375</v>
      </c>
      <c r="D270" s="11">
        <f t="shared" si="16"/>
        <v>428.5907189178526</v>
      </c>
      <c r="E270" s="11">
        <f t="shared" si="17"/>
        <v>215.59522869671406</v>
      </c>
      <c r="F270" s="12">
        <f t="shared" si="19"/>
        <v>644.18594761456666</v>
      </c>
    </row>
    <row r="271" spans="1:6" x14ac:dyDescent="0.2">
      <c r="A271" s="118"/>
      <c r="B271" s="13">
        <v>264</v>
      </c>
      <c r="C271" s="14">
        <f t="shared" si="18"/>
        <v>51314.264168293521</v>
      </c>
      <c r="D271" s="14">
        <f t="shared" si="16"/>
        <v>430.37651358001034</v>
      </c>
      <c r="E271" s="14">
        <f t="shared" si="17"/>
        <v>213.80943403455635</v>
      </c>
      <c r="F271" s="15">
        <f t="shared" si="19"/>
        <v>644.18594761456666</v>
      </c>
    </row>
    <row r="272" spans="1:6" ht="12.75" customHeight="1" x14ac:dyDescent="0.2">
      <c r="A272" s="116" t="s">
        <v>98</v>
      </c>
      <c r="B272" s="7">
        <v>265</v>
      </c>
      <c r="C272" s="8">
        <f t="shared" si="18"/>
        <v>50883.887654713508</v>
      </c>
      <c r="D272" s="8">
        <f t="shared" si="16"/>
        <v>432.1697490532602</v>
      </c>
      <c r="E272" s="8">
        <f t="shared" si="17"/>
        <v>212.01619856130628</v>
      </c>
      <c r="F272" s="9">
        <f t="shared" si="19"/>
        <v>644.18594761456643</v>
      </c>
    </row>
    <row r="273" spans="1:6" x14ac:dyDescent="0.2">
      <c r="A273" s="117"/>
      <c r="B273" s="10">
        <v>266</v>
      </c>
      <c r="C273" s="11">
        <f t="shared" si="18"/>
        <v>50451.717905660247</v>
      </c>
      <c r="D273" s="11">
        <f t="shared" si="16"/>
        <v>433.9704563409822</v>
      </c>
      <c r="E273" s="11">
        <f t="shared" si="17"/>
        <v>210.21549127358435</v>
      </c>
      <c r="F273" s="12">
        <f t="shared" si="19"/>
        <v>644.18594761456654</v>
      </c>
    </row>
    <row r="274" spans="1:6" x14ac:dyDescent="0.2">
      <c r="A274" s="117"/>
      <c r="B274" s="10">
        <v>267</v>
      </c>
      <c r="C274" s="11">
        <f t="shared" si="18"/>
        <v>50017.747449319264</v>
      </c>
      <c r="D274" s="11">
        <f t="shared" si="16"/>
        <v>435.77866657573622</v>
      </c>
      <c r="E274" s="11">
        <f t="shared" si="17"/>
        <v>208.40728103883023</v>
      </c>
      <c r="F274" s="12">
        <f t="shared" si="19"/>
        <v>644.18594761456643</v>
      </c>
    </row>
    <row r="275" spans="1:6" x14ac:dyDescent="0.2">
      <c r="A275" s="117"/>
      <c r="B275" s="10">
        <v>268</v>
      </c>
      <c r="C275" s="11">
        <f t="shared" si="18"/>
        <v>49581.968782743526</v>
      </c>
      <c r="D275" s="11">
        <f t="shared" si="16"/>
        <v>437.59441101980178</v>
      </c>
      <c r="E275" s="11">
        <f t="shared" si="17"/>
        <v>206.59153659476468</v>
      </c>
      <c r="F275" s="12">
        <f t="shared" si="19"/>
        <v>644.18594761456643</v>
      </c>
    </row>
    <row r="276" spans="1:6" x14ac:dyDescent="0.2">
      <c r="A276" s="117"/>
      <c r="B276" s="10">
        <v>269</v>
      </c>
      <c r="C276" s="11">
        <f t="shared" si="18"/>
        <v>49144.374371723723</v>
      </c>
      <c r="D276" s="11">
        <f t="shared" si="16"/>
        <v>439.41772106571761</v>
      </c>
      <c r="E276" s="11">
        <f t="shared" si="17"/>
        <v>204.76822654884884</v>
      </c>
      <c r="F276" s="12">
        <f t="shared" si="19"/>
        <v>644.18594761456643</v>
      </c>
    </row>
    <row r="277" spans="1:6" x14ac:dyDescent="0.2">
      <c r="A277" s="117"/>
      <c r="B277" s="10">
        <v>270</v>
      </c>
      <c r="C277" s="11">
        <f t="shared" si="18"/>
        <v>48704.956650658009</v>
      </c>
      <c r="D277" s="11">
        <f t="shared" si="16"/>
        <v>441.2486282368248</v>
      </c>
      <c r="E277" s="11">
        <f t="shared" si="17"/>
        <v>202.93731937774169</v>
      </c>
      <c r="F277" s="12">
        <f t="shared" si="19"/>
        <v>644.18594761456643</v>
      </c>
    </row>
    <row r="278" spans="1:6" x14ac:dyDescent="0.2">
      <c r="A278" s="117"/>
      <c r="B278" s="10">
        <v>271</v>
      </c>
      <c r="C278" s="11">
        <f t="shared" si="18"/>
        <v>48263.708022421182</v>
      </c>
      <c r="D278" s="11">
        <f t="shared" si="16"/>
        <v>443.0871641878116</v>
      </c>
      <c r="E278" s="11">
        <f t="shared" si="17"/>
        <v>201.09878342675492</v>
      </c>
      <c r="F278" s="12">
        <f t="shared" si="19"/>
        <v>644.18594761456654</v>
      </c>
    </row>
    <row r="279" spans="1:6" x14ac:dyDescent="0.2">
      <c r="A279" s="117"/>
      <c r="B279" s="10">
        <v>272</v>
      </c>
      <c r="C279" s="11">
        <f t="shared" si="18"/>
        <v>47820.620858233371</v>
      </c>
      <c r="D279" s="11">
        <f t="shared" si="16"/>
        <v>444.93336070526078</v>
      </c>
      <c r="E279" s="11">
        <f t="shared" si="17"/>
        <v>199.25258690930571</v>
      </c>
      <c r="F279" s="12">
        <f t="shared" si="19"/>
        <v>644.18594761456643</v>
      </c>
    </row>
    <row r="280" spans="1:6" x14ac:dyDescent="0.2">
      <c r="A280" s="117"/>
      <c r="B280" s="10">
        <v>273</v>
      </c>
      <c r="C280" s="11">
        <f t="shared" si="18"/>
        <v>47375.68749752811</v>
      </c>
      <c r="D280" s="11">
        <f t="shared" si="16"/>
        <v>446.7872497081994</v>
      </c>
      <c r="E280" s="11">
        <f t="shared" si="17"/>
        <v>197.39869790636712</v>
      </c>
      <c r="F280" s="12">
        <f t="shared" si="19"/>
        <v>644.18594761456654</v>
      </c>
    </row>
    <row r="281" spans="1:6" x14ac:dyDescent="0.2">
      <c r="A281" s="117"/>
      <c r="B281" s="10">
        <v>274</v>
      </c>
      <c r="C281" s="11">
        <f t="shared" si="18"/>
        <v>46928.900247819911</v>
      </c>
      <c r="D281" s="11">
        <f t="shared" si="16"/>
        <v>448.64886324865023</v>
      </c>
      <c r="E281" s="11">
        <f t="shared" si="17"/>
        <v>195.53708436591629</v>
      </c>
      <c r="F281" s="12">
        <f t="shared" si="19"/>
        <v>644.18594761456654</v>
      </c>
    </row>
    <row r="282" spans="1:6" x14ac:dyDescent="0.2">
      <c r="A282" s="117"/>
      <c r="B282" s="10">
        <v>275</v>
      </c>
      <c r="C282" s="11">
        <f t="shared" si="18"/>
        <v>46480.25138457126</v>
      </c>
      <c r="D282" s="11">
        <f t="shared" si="16"/>
        <v>450.51823351218633</v>
      </c>
      <c r="E282" s="11">
        <f t="shared" si="17"/>
        <v>193.66771410238024</v>
      </c>
      <c r="F282" s="12">
        <f t="shared" si="19"/>
        <v>644.18594761456654</v>
      </c>
    </row>
    <row r="283" spans="1:6" x14ac:dyDescent="0.2">
      <c r="A283" s="118"/>
      <c r="B283" s="13">
        <v>276</v>
      </c>
      <c r="C283" s="14">
        <f t="shared" si="18"/>
        <v>46029.733151059074</v>
      </c>
      <c r="D283" s="14">
        <f t="shared" si="16"/>
        <v>452.39539281848698</v>
      </c>
      <c r="E283" s="14">
        <f t="shared" si="17"/>
        <v>191.79055479607948</v>
      </c>
      <c r="F283" s="15">
        <f t="shared" si="19"/>
        <v>644.18594761456643</v>
      </c>
    </row>
    <row r="284" spans="1:6" ht="12.75" customHeight="1" x14ac:dyDescent="0.2">
      <c r="A284" s="116" t="s">
        <v>99</v>
      </c>
      <c r="B284" s="7">
        <v>277</v>
      </c>
      <c r="C284" s="8">
        <f t="shared" si="18"/>
        <v>45577.337758240588</v>
      </c>
      <c r="D284" s="8">
        <f t="shared" si="16"/>
        <v>454.28037362189747</v>
      </c>
      <c r="E284" s="8">
        <f t="shared" si="17"/>
        <v>189.90557399266913</v>
      </c>
      <c r="F284" s="9">
        <f t="shared" si="19"/>
        <v>644.18594761456666</v>
      </c>
    </row>
    <row r="285" spans="1:6" x14ac:dyDescent="0.2">
      <c r="A285" s="117"/>
      <c r="B285" s="10">
        <v>278</v>
      </c>
      <c r="C285" s="11">
        <f t="shared" si="18"/>
        <v>45123.057384618689</v>
      </c>
      <c r="D285" s="11">
        <f t="shared" si="16"/>
        <v>456.17320851198866</v>
      </c>
      <c r="E285" s="11">
        <f t="shared" si="17"/>
        <v>188.01273910257788</v>
      </c>
      <c r="F285" s="12">
        <f t="shared" si="19"/>
        <v>644.18594761456654</v>
      </c>
    </row>
    <row r="286" spans="1:6" x14ac:dyDescent="0.2">
      <c r="A286" s="117"/>
      <c r="B286" s="10">
        <v>279</v>
      </c>
      <c r="C286" s="11">
        <f t="shared" si="18"/>
        <v>44666.884176106701</v>
      </c>
      <c r="D286" s="11">
        <f t="shared" si="16"/>
        <v>458.07393021412196</v>
      </c>
      <c r="E286" s="11">
        <f t="shared" si="17"/>
        <v>186.11201740044459</v>
      </c>
      <c r="F286" s="12">
        <f t="shared" si="19"/>
        <v>644.18594761456654</v>
      </c>
    </row>
    <row r="287" spans="1:6" x14ac:dyDescent="0.2">
      <c r="A287" s="117"/>
      <c r="B287" s="10">
        <v>280</v>
      </c>
      <c r="C287" s="11">
        <f t="shared" si="18"/>
        <v>44208.810245892579</v>
      </c>
      <c r="D287" s="11">
        <f t="shared" si="16"/>
        <v>459.98257159001412</v>
      </c>
      <c r="E287" s="11">
        <f t="shared" si="17"/>
        <v>184.2033760245524</v>
      </c>
      <c r="F287" s="12">
        <f t="shared" si="19"/>
        <v>644.18594761456654</v>
      </c>
    </row>
    <row r="288" spans="1:6" x14ac:dyDescent="0.2">
      <c r="A288" s="117"/>
      <c r="B288" s="10">
        <v>281</v>
      </c>
      <c r="C288" s="11">
        <f t="shared" si="18"/>
        <v>43748.827674302564</v>
      </c>
      <c r="D288" s="11">
        <f t="shared" si="16"/>
        <v>461.89916563830593</v>
      </c>
      <c r="E288" s="11">
        <f t="shared" si="17"/>
        <v>182.28678197626067</v>
      </c>
      <c r="F288" s="12">
        <f t="shared" si="19"/>
        <v>644.18594761456666</v>
      </c>
    </row>
    <row r="289" spans="1:6" x14ac:dyDescent="0.2">
      <c r="A289" s="117"/>
      <c r="B289" s="10">
        <v>282</v>
      </c>
      <c r="C289" s="11">
        <f t="shared" si="18"/>
        <v>43286.928508664256</v>
      </c>
      <c r="D289" s="11">
        <f t="shared" si="16"/>
        <v>463.82374549513207</v>
      </c>
      <c r="E289" s="11">
        <f t="shared" si="17"/>
        <v>180.36220211943439</v>
      </c>
      <c r="F289" s="12">
        <f t="shared" si="19"/>
        <v>644.18594761456643</v>
      </c>
    </row>
    <row r="290" spans="1:6" x14ac:dyDescent="0.2">
      <c r="A290" s="117"/>
      <c r="B290" s="10">
        <v>283</v>
      </c>
      <c r="C290" s="11">
        <f t="shared" si="18"/>
        <v>42823.104763169125</v>
      </c>
      <c r="D290" s="11">
        <f t="shared" si="16"/>
        <v>465.75634443469511</v>
      </c>
      <c r="E290" s="11">
        <f t="shared" si="17"/>
        <v>178.42960317987135</v>
      </c>
      <c r="F290" s="12">
        <f t="shared" si="19"/>
        <v>644.18594761456643</v>
      </c>
    </row>
    <row r="291" spans="1:6" x14ac:dyDescent="0.2">
      <c r="A291" s="117"/>
      <c r="B291" s="10">
        <v>284</v>
      </c>
      <c r="C291" s="11">
        <f t="shared" si="18"/>
        <v>42357.348418734429</v>
      </c>
      <c r="D291" s="11">
        <f t="shared" si="16"/>
        <v>467.69699586983955</v>
      </c>
      <c r="E291" s="11">
        <f t="shared" si="17"/>
        <v>176.48895174472679</v>
      </c>
      <c r="F291" s="12">
        <f t="shared" si="19"/>
        <v>644.18594761456632</v>
      </c>
    </row>
    <row r="292" spans="1:6" x14ac:dyDescent="0.2">
      <c r="A292" s="117"/>
      <c r="B292" s="10">
        <v>285</v>
      </c>
      <c r="C292" s="11">
        <f t="shared" si="18"/>
        <v>41889.65142286459</v>
      </c>
      <c r="D292" s="11">
        <f t="shared" si="16"/>
        <v>469.64573335263066</v>
      </c>
      <c r="E292" s="11">
        <f t="shared" si="17"/>
        <v>174.5402142619358</v>
      </c>
      <c r="F292" s="12">
        <f t="shared" si="19"/>
        <v>644.18594761456643</v>
      </c>
    </row>
    <row r="293" spans="1:6" x14ac:dyDescent="0.2">
      <c r="A293" s="117"/>
      <c r="B293" s="10">
        <v>286</v>
      </c>
      <c r="C293" s="11">
        <f t="shared" si="18"/>
        <v>41420.005689511956</v>
      </c>
      <c r="D293" s="11">
        <f t="shared" si="16"/>
        <v>471.60259057493329</v>
      </c>
      <c r="E293" s="11">
        <f t="shared" si="17"/>
        <v>172.58335703963314</v>
      </c>
      <c r="F293" s="12">
        <f t="shared" si="19"/>
        <v>644.18594761456643</v>
      </c>
    </row>
    <row r="294" spans="1:6" x14ac:dyDescent="0.2">
      <c r="A294" s="117"/>
      <c r="B294" s="10">
        <v>287</v>
      </c>
      <c r="C294" s="11">
        <f t="shared" si="18"/>
        <v>40948.403098937022</v>
      </c>
      <c r="D294" s="11">
        <f t="shared" si="16"/>
        <v>473.5676013689955</v>
      </c>
      <c r="E294" s="11">
        <f t="shared" si="17"/>
        <v>170.61834624557093</v>
      </c>
      <c r="F294" s="12">
        <f t="shared" si="19"/>
        <v>644.18594761456643</v>
      </c>
    </row>
    <row r="295" spans="1:6" x14ac:dyDescent="0.2">
      <c r="A295" s="118"/>
      <c r="B295" s="13">
        <v>288</v>
      </c>
      <c r="C295" s="14">
        <f t="shared" si="18"/>
        <v>40474.835497568027</v>
      </c>
      <c r="D295" s="14">
        <f t="shared" si="16"/>
        <v>475.54079970803298</v>
      </c>
      <c r="E295" s="14">
        <f t="shared" si="17"/>
        <v>168.64514790653345</v>
      </c>
      <c r="F295" s="15">
        <f t="shared" si="19"/>
        <v>644.18594761456643</v>
      </c>
    </row>
    <row r="296" spans="1:6" ht="12.75" customHeight="1" x14ac:dyDescent="0.2">
      <c r="A296" s="116" t="s">
        <v>100</v>
      </c>
      <c r="B296" s="7">
        <v>289</v>
      </c>
      <c r="C296" s="8">
        <f t="shared" si="18"/>
        <v>39999.294697859994</v>
      </c>
      <c r="D296" s="8">
        <f t="shared" si="16"/>
        <v>477.52221970681643</v>
      </c>
      <c r="E296" s="8">
        <f t="shared" si="17"/>
        <v>166.66372790774997</v>
      </c>
      <c r="F296" s="9">
        <f t="shared" si="19"/>
        <v>644.18594761456643</v>
      </c>
    </row>
    <row r="297" spans="1:6" x14ac:dyDescent="0.2">
      <c r="A297" s="117"/>
      <c r="B297" s="10">
        <v>290</v>
      </c>
      <c r="C297" s="11">
        <f t="shared" si="18"/>
        <v>39521.77247815318</v>
      </c>
      <c r="D297" s="11">
        <f t="shared" si="16"/>
        <v>479.51189562226159</v>
      </c>
      <c r="E297" s="11">
        <f t="shared" si="17"/>
        <v>164.67405199230492</v>
      </c>
      <c r="F297" s="12">
        <f t="shared" si="19"/>
        <v>644.18594761456654</v>
      </c>
    </row>
    <row r="298" spans="1:6" x14ac:dyDescent="0.2">
      <c r="A298" s="117"/>
      <c r="B298" s="10">
        <v>291</v>
      </c>
      <c r="C298" s="11">
        <f t="shared" si="18"/>
        <v>39042.260582530915</v>
      </c>
      <c r="D298" s="11">
        <f t="shared" si="16"/>
        <v>481.50986185402087</v>
      </c>
      <c r="E298" s="11">
        <f t="shared" si="17"/>
        <v>162.67608576054548</v>
      </c>
      <c r="F298" s="12">
        <f t="shared" si="19"/>
        <v>644.18594761456632</v>
      </c>
    </row>
    <row r="299" spans="1:6" x14ac:dyDescent="0.2">
      <c r="A299" s="117"/>
      <c r="B299" s="10">
        <v>292</v>
      </c>
      <c r="C299" s="11">
        <f t="shared" si="18"/>
        <v>38560.750720676893</v>
      </c>
      <c r="D299" s="11">
        <f t="shared" si="16"/>
        <v>483.51615294507923</v>
      </c>
      <c r="E299" s="11">
        <f t="shared" si="17"/>
        <v>160.66979466948706</v>
      </c>
      <c r="F299" s="12">
        <f t="shared" si="19"/>
        <v>644.18594761456632</v>
      </c>
    </row>
    <row r="300" spans="1:6" x14ac:dyDescent="0.2">
      <c r="A300" s="117"/>
      <c r="B300" s="10">
        <v>293</v>
      </c>
      <c r="C300" s="11">
        <f t="shared" si="18"/>
        <v>38077.234567731815</v>
      </c>
      <c r="D300" s="11">
        <f t="shared" si="16"/>
        <v>485.53080358235053</v>
      </c>
      <c r="E300" s="11">
        <f t="shared" si="17"/>
        <v>158.6551440322159</v>
      </c>
      <c r="F300" s="12">
        <f t="shared" si="19"/>
        <v>644.18594761456643</v>
      </c>
    </row>
    <row r="301" spans="1:6" x14ac:dyDescent="0.2">
      <c r="A301" s="117"/>
      <c r="B301" s="10">
        <v>294</v>
      </c>
      <c r="C301" s="11">
        <f t="shared" si="18"/>
        <v>37591.703764149468</v>
      </c>
      <c r="D301" s="11">
        <f t="shared" si="16"/>
        <v>487.55384859727718</v>
      </c>
      <c r="E301" s="11">
        <f t="shared" si="17"/>
        <v>156.63209901728945</v>
      </c>
      <c r="F301" s="12">
        <f t="shared" si="19"/>
        <v>644.18594761456666</v>
      </c>
    </row>
    <row r="302" spans="1:6" x14ac:dyDescent="0.2">
      <c r="A302" s="117"/>
      <c r="B302" s="10">
        <v>295</v>
      </c>
      <c r="C302" s="11">
        <f t="shared" si="18"/>
        <v>37104.149915552189</v>
      </c>
      <c r="D302" s="11">
        <f t="shared" si="16"/>
        <v>489.5853229664325</v>
      </c>
      <c r="E302" s="11">
        <f t="shared" si="17"/>
        <v>154.60062464813413</v>
      </c>
      <c r="F302" s="12">
        <f t="shared" si="19"/>
        <v>644.18594761456666</v>
      </c>
    </row>
    <row r="303" spans="1:6" x14ac:dyDescent="0.2">
      <c r="A303" s="117"/>
      <c r="B303" s="10">
        <v>296</v>
      </c>
      <c r="C303" s="11">
        <f t="shared" si="18"/>
        <v>36614.564592585753</v>
      </c>
      <c r="D303" s="11">
        <f t="shared" si="16"/>
        <v>491.62526181212587</v>
      </c>
      <c r="E303" s="11">
        <f t="shared" si="17"/>
        <v>152.56068580244064</v>
      </c>
      <c r="F303" s="12">
        <f t="shared" si="19"/>
        <v>644.18594761456654</v>
      </c>
    </row>
    <row r="304" spans="1:6" x14ac:dyDescent="0.2">
      <c r="A304" s="117"/>
      <c r="B304" s="10">
        <v>297</v>
      </c>
      <c r="C304" s="11">
        <f t="shared" si="18"/>
        <v>36122.939330773625</v>
      </c>
      <c r="D304" s="11">
        <f t="shared" si="16"/>
        <v>493.67370040300955</v>
      </c>
      <c r="E304" s="11">
        <f t="shared" si="17"/>
        <v>150.51224721155677</v>
      </c>
      <c r="F304" s="12">
        <f t="shared" si="19"/>
        <v>644.18594761456632</v>
      </c>
    </row>
    <row r="305" spans="1:6" x14ac:dyDescent="0.2">
      <c r="A305" s="117"/>
      <c r="B305" s="10">
        <v>298</v>
      </c>
      <c r="C305" s="11">
        <f t="shared" si="18"/>
        <v>35629.265630370617</v>
      </c>
      <c r="D305" s="11">
        <f t="shared" si="16"/>
        <v>495.73067415468876</v>
      </c>
      <c r="E305" s="11">
        <f t="shared" si="17"/>
        <v>148.45527345987756</v>
      </c>
      <c r="F305" s="12">
        <f t="shared" si="19"/>
        <v>644.18594761456632</v>
      </c>
    </row>
    <row r="306" spans="1:6" x14ac:dyDescent="0.2">
      <c r="A306" s="117"/>
      <c r="B306" s="10">
        <v>299</v>
      </c>
      <c r="C306" s="11">
        <f t="shared" si="18"/>
        <v>35133.534956215932</v>
      </c>
      <c r="D306" s="11">
        <f t="shared" si="16"/>
        <v>497.79621863033327</v>
      </c>
      <c r="E306" s="11">
        <f t="shared" si="17"/>
        <v>146.38972898423305</v>
      </c>
      <c r="F306" s="12">
        <f t="shared" si="19"/>
        <v>644.18594761456632</v>
      </c>
    </row>
    <row r="307" spans="1:6" x14ac:dyDescent="0.2">
      <c r="A307" s="118"/>
      <c r="B307" s="13">
        <v>300</v>
      </c>
      <c r="C307" s="14">
        <f t="shared" si="18"/>
        <v>34635.738737585598</v>
      </c>
      <c r="D307" s="14">
        <f t="shared" si="16"/>
        <v>499.87036954129303</v>
      </c>
      <c r="E307" s="14">
        <f t="shared" si="17"/>
        <v>144.31557807327331</v>
      </c>
      <c r="F307" s="15">
        <f t="shared" si="19"/>
        <v>644.18594761456632</v>
      </c>
    </row>
    <row r="308" spans="1:6" ht="12.75" customHeight="1" x14ac:dyDescent="0.2">
      <c r="A308" s="116" t="s">
        <v>101</v>
      </c>
      <c r="B308" s="7">
        <v>301</v>
      </c>
      <c r="C308" s="8">
        <f t="shared" si="18"/>
        <v>34135.868368044306</v>
      </c>
      <c r="D308" s="8">
        <f t="shared" si="16"/>
        <v>501.95316274771511</v>
      </c>
      <c r="E308" s="8">
        <f t="shared" si="17"/>
        <v>142.23278486685126</v>
      </c>
      <c r="F308" s="9">
        <f t="shared" si="19"/>
        <v>644.18594761456643</v>
      </c>
    </row>
    <row r="309" spans="1:6" x14ac:dyDescent="0.2">
      <c r="A309" s="117"/>
      <c r="B309" s="10">
        <v>302</v>
      </c>
      <c r="C309" s="11">
        <f t="shared" si="18"/>
        <v>33633.915205296595</v>
      </c>
      <c r="D309" s="11">
        <f t="shared" si="16"/>
        <v>504.04463425916401</v>
      </c>
      <c r="E309" s="11">
        <f t="shared" si="17"/>
        <v>140.14131335540247</v>
      </c>
      <c r="F309" s="12">
        <f t="shared" si="19"/>
        <v>644.18594761456643</v>
      </c>
    </row>
    <row r="310" spans="1:6" x14ac:dyDescent="0.2">
      <c r="A310" s="117"/>
      <c r="B310" s="10">
        <v>303</v>
      </c>
      <c r="C310" s="11">
        <f t="shared" si="18"/>
        <v>33129.870571037434</v>
      </c>
      <c r="D310" s="11">
        <f t="shared" si="16"/>
        <v>506.14482023524386</v>
      </c>
      <c r="E310" s="11">
        <f t="shared" si="17"/>
        <v>138.04112737932263</v>
      </c>
      <c r="F310" s="12">
        <f t="shared" si="19"/>
        <v>644.18594761456643</v>
      </c>
    </row>
    <row r="311" spans="1:6" x14ac:dyDescent="0.2">
      <c r="A311" s="117"/>
      <c r="B311" s="10">
        <v>304</v>
      </c>
      <c r="C311" s="11">
        <f t="shared" si="18"/>
        <v>32623.72575080219</v>
      </c>
      <c r="D311" s="11">
        <f t="shared" si="16"/>
        <v>508.25375698622406</v>
      </c>
      <c r="E311" s="11">
        <f t="shared" si="17"/>
        <v>135.93219062834245</v>
      </c>
      <c r="F311" s="12">
        <f t="shared" si="19"/>
        <v>644.18594761456654</v>
      </c>
    </row>
    <row r="312" spans="1:6" x14ac:dyDescent="0.2">
      <c r="A312" s="117"/>
      <c r="B312" s="10">
        <v>305</v>
      </c>
      <c r="C312" s="11">
        <f t="shared" si="18"/>
        <v>32115.471993815965</v>
      </c>
      <c r="D312" s="11">
        <f t="shared" si="16"/>
        <v>510.37148097366656</v>
      </c>
      <c r="E312" s="11">
        <f t="shared" si="17"/>
        <v>133.81446664089984</v>
      </c>
      <c r="F312" s="12">
        <f t="shared" si="19"/>
        <v>644.18594761456643</v>
      </c>
    </row>
    <row r="313" spans="1:6" x14ac:dyDescent="0.2">
      <c r="A313" s="117"/>
      <c r="B313" s="10">
        <v>306</v>
      </c>
      <c r="C313" s="11">
        <f t="shared" si="18"/>
        <v>31605.100512842298</v>
      </c>
      <c r="D313" s="11">
        <f t="shared" si="16"/>
        <v>512.498028811057</v>
      </c>
      <c r="E313" s="11">
        <f t="shared" si="17"/>
        <v>131.6879188035096</v>
      </c>
      <c r="F313" s="12">
        <f t="shared" si="19"/>
        <v>644.18594761456666</v>
      </c>
    </row>
    <row r="314" spans="1:6" x14ac:dyDescent="0.2">
      <c r="A314" s="117"/>
      <c r="B314" s="10">
        <v>307</v>
      </c>
      <c r="C314" s="11">
        <f t="shared" si="18"/>
        <v>31092.602484031242</v>
      </c>
      <c r="D314" s="11">
        <f t="shared" si="16"/>
        <v>514.63343726443634</v>
      </c>
      <c r="E314" s="11">
        <f t="shared" si="17"/>
        <v>129.55251035013018</v>
      </c>
      <c r="F314" s="12">
        <f t="shared" si="19"/>
        <v>644.18594761456654</v>
      </c>
    </row>
    <row r="315" spans="1:6" x14ac:dyDescent="0.2">
      <c r="A315" s="117"/>
      <c r="B315" s="10">
        <v>308</v>
      </c>
      <c r="C315" s="11">
        <f t="shared" si="18"/>
        <v>30577.969046766804</v>
      </c>
      <c r="D315" s="11">
        <f t="shared" si="16"/>
        <v>516.77774325303812</v>
      </c>
      <c r="E315" s="11">
        <f t="shared" si="17"/>
        <v>127.40820436152835</v>
      </c>
      <c r="F315" s="12">
        <f t="shared" si="19"/>
        <v>644.18594761456643</v>
      </c>
    </row>
    <row r="316" spans="1:6" x14ac:dyDescent="0.2">
      <c r="A316" s="117"/>
      <c r="B316" s="10">
        <v>309</v>
      </c>
      <c r="C316" s="11">
        <f t="shared" si="18"/>
        <v>30061.191303513766</v>
      </c>
      <c r="D316" s="11">
        <f t="shared" si="16"/>
        <v>518.93098384992572</v>
      </c>
      <c r="E316" s="11">
        <f t="shared" si="17"/>
        <v>125.25496376464069</v>
      </c>
      <c r="F316" s="12">
        <f t="shared" si="19"/>
        <v>644.18594761456643</v>
      </c>
    </row>
    <row r="317" spans="1:6" x14ac:dyDescent="0.2">
      <c r="A317" s="117"/>
      <c r="B317" s="10">
        <v>310</v>
      </c>
      <c r="C317" s="11">
        <f t="shared" si="18"/>
        <v>29542.260319663841</v>
      </c>
      <c r="D317" s="11">
        <f t="shared" si="16"/>
        <v>521.09319628263393</v>
      </c>
      <c r="E317" s="11">
        <f t="shared" si="17"/>
        <v>123.09275133193269</v>
      </c>
      <c r="F317" s="12">
        <f t="shared" si="19"/>
        <v>644.18594761456666</v>
      </c>
    </row>
    <row r="318" spans="1:6" x14ac:dyDescent="0.2">
      <c r="A318" s="117"/>
      <c r="B318" s="10">
        <v>311</v>
      </c>
      <c r="C318" s="11">
        <f t="shared" si="18"/>
        <v>29021.167123381209</v>
      </c>
      <c r="D318" s="11">
        <f t="shared" si="16"/>
        <v>523.2644179338115</v>
      </c>
      <c r="E318" s="11">
        <f t="shared" si="17"/>
        <v>120.92152968075504</v>
      </c>
      <c r="F318" s="12">
        <f t="shared" si="19"/>
        <v>644.18594761456654</v>
      </c>
    </row>
    <row r="319" spans="1:6" x14ac:dyDescent="0.2">
      <c r="A319" s="118"/>
      <c r="B319" s="13">
        <v>312</v>
      </c>
      <c r="C319" s="14">
        <f t="shared" si="18"/>
        <v>28497.902705447395</v>
      </c>
      <c r="D319" s="14">
        <f t="shared" si="16"/>
        <v>525.4446863418691</v>
      </c>
      <c r="E319" s="14">
        <f t="shared" si="17"/>
        <v>118.7412612726975</v>
      </c>
      <c r="F319" s="15">
        <f t="shared" si="19"/>
        <v>644.18594761456666</v>
      </c>
    </row>
    <row r="320" spans="1:6" ht="12.75" customHeight="1" x14ac:dyDescent="0.2">
      <c r="A320" s="116" t="s">
        <v>102</v>
      </c>
      <c r="B320" s="7">
        <v>313</v>
      </c>
      <c r="C320" s="8">
        <f t="shared" si="18"/>
        <v>27972.458019105525</v>
      </c>
      <c r="D320" s="8">
        <f t="shared" si="16"/>
        <v>527.63403920162682</v>
      </c>
      <c r="E320" s="8">
        <f t="shared" si="17"/>
        <v>116.55190841293968</v>
      </c>
      <c r="F320" s="9">
        <f t="shared" si="19"/>
        <v>644.18594761456654</v>
      </c>
    </row>
    <row r="321" spans="1:6" x14ac:dyDescent="0.2">
      <c r="A321" s="117"/>
      <c r="B321" s="10">
        <v>314</v>
      </c>
      <c r="C321" s="11">
        <f t="shared" si="18"/>
        <v>27444.823979903897</v>
      </c>
      <c r="D321" s="11">
        <f t="shared" si="16"/>
        <v>529.83251436496676</v>
      </c>
      <c r="E321" s="11">
        <f t="shared" si="17"/>
        <v>114.35343324959956</v>
      </c>
      <c r="F321" s="12">
        <f t="shared" si="19"/>
        <v>644.18594761456632</v>
      </c>
    </row>
    <row r="322" spans="1:6" x14ac:dyDescent="0.2">
      <c r="A322" s="117"/>
      <c r="B322" s="10">
        <v>315</v>
      </c>
      <c r="C322" s="11">
        <f t="shared" si="18"/>
        <v>26914.991465538929</v>
      </c>
      <c r="D322" s="11">
        <f t="shared" si="16"/>
        <v>532.04014984148751</v>
      </c>
      <c r="E322" s="11">
        <f t="shared" si="17"/>
        <v>112.14579777307887</v>
      </c>
      <c r="F322" s="12">
        <f t="shared" si="19"/>
        <v>644.18594761456643</v>
      </c>
    </row>
    <row r="323" spans="1:6" x14ac:dyDescent="0.2">
      <c r="A323" s="117"/>
      <c r="B323" s="10">
        <v>316</v>
      </c>
      <c r="C323" s="11">
        <f t="shared" si="18"/>
        <v>26382.951315697443</v>
      </c>
      <c r="D323" s="11">
        <f t="shared" si="16"/>
        <v>534.25698379916037</v>
      </c>
      <c r="E323" s="11">
        <f t="shared" si="17"/>
        <v>109.92896381540601</v>
      </c>
      <c r="F323" s="12">
        <f t="shared" si="19"/>
        <v>644.18594761456643</v>
      </c>
    </row>
    <row r="324" spans="1:6" x14ac:dyDescent="0.2">
      <c r="A324" s="117"/>
      <c r="B324" s="10">
        <v>317</v>
      </c>
      <c r="C324" s="11">
        <f t="shared" si="18"/>
        <v>25848.694331898281</v>
      </c>
      <c r="D324" s="11">
        <f t="shared" si="16"/>
        <v>536.4830545649902</v>
      </c>
      <c r="E324" s="11">
        <f t="shared" si="17"/>
        <v>107.70289304957618</v>
      </c>
      <c r="F324" s="12">
        <f t="shared" si="19"/>
        <v>644.18594761456643</v>
      </c>
    </row>
    <row r="325" spans="1:6" x14ac:dyDescent="0.2">
      <c r="A325" s="117"/>
      <c r="B325" s="10">
        <v>318</v>
      </c>
      <c r="C325" s="11">
        <f t="shared" si="18"/>
        <v>25312.211277333292</v>
      </c>
      <c r="D325" s="11">
        <f t="shared" si="16"/>
        <v>538.71840062567765</v>
      </c>
      <c r="E325" s="11">
        <f t="shared" si="17"/>
        <v>105.46754698888871</v>
      </c>
      <c r="F325" s="12">
        <f t="shared" si="19"/>
        <v>644.18594761456632</v>
      </c>
    </row>
    <row r="326" spans="1:6" x14ac:dyDescent="0.2">
      <c r="A326" s="117"/>
      <c r="B326" s="10">
        <v>319</v>
      </c>
      <c r="C326" s="11">
        <f t="shared" si="18"/>
        <v>24773.492876707613</v>
      </c>
      <c r="D326" s="11">
        <f t="shared" si="16"/>
        <v>540.96306062828467</v>
      </c>
      <c r="E326" s="11">
        <f t="shared" si="17"/>
        <v>103.22288698628172</v>
      </c>
      <c r="F326" s="12">
        <f t="shared" si="19"/>
        <v>644.18594761456643</v>
      </c>
    </row>
    <row r="327" spans="1:6" x14ac:dyDescent="0.2">
      <c r="A327" s="117"/>
      <c r="B327" s="10">
        <v>320</v>
      </c>
      <c r="C327" s="11">
        <f t="shared" si="18"/>
        <v>24232.529816079328</v>
      </c>
      <c r="D327" s="11">
        <f t="shared" si="16"/>
        <v>543.21707338090232</v>
      </c>
      <c r="E327" s="11">
        <f t="shared" si="17"/>
        <v>100.96887423366385</v>
      </c>
      <c r="F327" s="12">
        <f t="shared" si="19"/>
        <v>644.1859476145662</v>
      </c>
    </row>
    <row r="328" spans="1:6" x14ac:dyDescent="0.2">
      <c r="A328" s="117"/>
      <c r="B328" s="10">
        <v>321</v>
      </c>
      <c r="C328" s="11">
        <f t="shared" si="18"/>
        <v>23689.312742698425</v>
      </c>
      <c r="D328" s="11">
        <f t="shared" ref="D328:D367" si="20">PPMT($C$2/12,1,($C$3*12)+1-B328,C328,0)*-1</f>
        <v>545.4804778533229</v>
      </c>
      <c r="E328" s="11">
        <f t="shared" ref="E328:E367" si="21">IPMT($C$2/12,1,($C$3*12)+1-B328,C328,0)*-1</f>
        <v>98.705469761243435</v>
      </c>
      <c r="F328" s="12">
        <f t="shared" si="19"/>
        <v>644.18594761456632</v>
      </c>
    </row>
    <row r="329" spans="1:6" x14ac:dyDescent="0.2">
      <c r="A329" s="117"/>
      <c r="B329" s="10">
        <v>322</v>
      </c>
      <c r="C329" s="11">
        <f t="shared" ref="C329:C367" si="22">C328-D328</f>
        <v>23143.832264845103</v>
      </c>
      <c r="D329" s="11">
        <f t="shared" si="20"/>
        <v>547.75331317771168</v>
      </c>
      <c r="E329" s="11">
        <f t="shared" si="21"/>
        <v>96.432634436854599</v>
      </c>
      <c r="F329" s="12">
        <f t="shared" ref="F329:F367" si="23">SUM(D329:E329)</f>
        <v>644.18594761456632</v>
      </c>
    </row>
    <row r="330" spans="1:6" x14ac:dyDescent="0.2">
      <c r="A330" s="117"/>
      <c r="B330" s="10">
        <v>323</v>
      </c>
      <c r="C330" s="11">
        <f t="shared" si="22"/>
        <v>22596.07895166739</v>
      </c>
      <c r="D330" s="11">
        <f t="shared" si="20"/>
        <v>550.03561864928542</v>
      </c>
      <c r="E330" s="11">
        <f t="shared" si="21"/>
        <v>94.150328965280792</v>
      </c>
      <c r="F330" s="12">
        <f t="shared" si="23"/>
        <v>644.1859476145662</v>
      </c>
    </row>
    <row r="331" spans="1:6" x14ac:dyDescent="0.2">
      <c r="A331" s="118"/>
      <c r="B331" s="13">
        <v>324</v>
      </c>
      <c r="C331" s="14">
        <f t="shared" si="22"/>
        <v>22046.043333018104</v>
      </c>
      <c r="D331" s="14">
        <f t="shared" si="20"/>
        <v>552.32743372699076</v>
      </c>
      <c r="E331" s="14">
        <f t="shared" si="21"/>
        <v>91.858513887575427</v>
      </c>
      <c r="F331" s="15">
        <f t="shared" si="23"/>
        <v>644.1859476145662</v>
      </c>
    </row>
    <row r="332" spans="1:6" ht="12.75" customHeight="1" x14ac:dyDescent="0.2">
      <c r="A332" s="116" t="s">
        <v>103</v>
      </c>
      <c r="B332" s="7">
        <v>325</v>
      </c>
      <c r="C332" s="8">
        <f t="shared" si="22"/>
        <v>21493.715899291114</v>
      </c>
      <c r="D332" s="8">
        <f t="shared" si="20"/>
        <v>554.62879803418662</v>
      </c>
      <c r="E332" s="8">
        <f t="shared" si="21"/>
        <v>89.557149580379644</v>
      </c>
      <c r="F332" s="9">
        <f t="shared" si="23"/>
        <v>644.1859476145662</v>
      </c>
    </row>
    <row r="333" spans="1:6" x14ac:dyDescent="0.2">
      <c r="A333" s="117"/>
      <c r="B333" s="10">
        <v>326</v>
      </c>
      <c r="C333" s="11">
        <f t="shared" si="22"/>
        <v>20939.087101256926</v>
      </c>
      <c r="D333" s="11">
        <f t="shared" si="20"/>
        <v>556.93975135932908</v>
      </c>
      <c r="E333" s="11">
        <f t="shared" si="21"/>
        <v>87.246196255237209</v>
      </c>
      <c r="F333" s="12">
        <f t="shared" si="23"/>
        <v>644.18594761456632</v>
      </c>
    </row>
    <row r="334" spans="1:6" x14ac:dyDescent="0.2">
      <c r="A334" s="117"/>
      <c r="B334" s="10">
        <v>327</v>
      </c>
      <c r="C334" s="11">
        <f t="shared" si="22"/>
        <v>20382.147349897597</v>
      </c>
      <c r="D334" s="11">
        <f t="shared" si="20"/>
        <v>559.26033365665955</v>
      </c>
      <c r="E334" s="11">
        <f t="shared" si="21"/>
        <v>84.925613957906648</v>
      </c>
      <c r="F334" s="12">
        <f t="shared" si="23"/>
        <v>644.1859476145662</v>
      </c>
    </row>
    <row r="335" spans="1:6" x14ac:dyDescent="0.2">
      <c r="A335" s="117"/>
      <c r="B335" s="10">
        <v>328</v>
      </c>
      <c r="C335" s="11">
        <f t="shared" si="22"/>
        <v>19822.887016240937</v>
      </c>
      <c r="D335" s="11">
        <f t="shared" si="20"/>
        <v>561.59058504689574</v>
      </c>
      <c r="E335" s="11">
        <f t="shared" si="21"/>
        <v>82.595362567670563</v>
      </c>
      <c r="F335" s="12">
        <f t="shared" si="23"/>
        <v>644.18594761456632</v>
      </c>
    </row>
    <row r="336" spans="1:6" x14ac:dyDescent="0.2">
      <c r="A336" s="117"/>
      <c r="B336" s="10">
        <v>329</v>
      </c>
      <c r="C336" s="11">
        <f t="shared" si="22"/>
        <v>19261.296431194041</v>
      </c>
      <c r="D336" s="11">
        <f t="shared" si="20"/>
        <v>563.93054581792455</v>
      </c>
      <c r="E336" s="11">
        <f t="shared" si="21"/>
        <v>80.255401796641834</v>
      </c>
      <c r="F336" s="12">
        <f t="shared" si="23"/>
        <v>644.18594761456643</v>
      </c>
    </row>
    <row r="337" spans="1:6" x14ac:dyDescent="0.2">
      <c r="A337" s="117"/>
      <c r="B337" s="10">
        <v>330</v>
      </c>
      <c r="C337" s="11">
        <f t="shared" si="22"/>
        <v>18697.365885376115</v>
      </c>
      <c r="D337" s="11">
        <f t="shared" si="20"/>
        <v>566.28025642549892</v>
      </c>
      <c r="E337" s="11">
        <f t="shared" si="21"/>
        <v>77.905691189067142</v>
      </c>
      <c r="F337" s="12">
        <f t="shared" si="23"/>
        <v>644.18594761456609</v>
      </c>
    </row>
    <row r="338" spans="1:6" x14ac:dyDescent="0.2">
      <c r="A338" s="117"/>
      <c r="B338" s="10">
        <v>331</v>
      </c>
      <c r="C338" s="11">
        <f t="shared" si="22"/>
        <v>18131.085628950616</v>
      </c>
      <c r="D338" s="11">
        <f t="shared" si="20"/>
        <v>568.63975749393853</v>
      </c>
      <c r="E338" s="11">
        <f t="shared" si="21"/>
        <v>75.546190120627557</v>
      </c>
      <c r="F338" s="12">
        <f t="shared" si="23"/>
        <v>644.18594761456609</v>
      </c>
    </row>
    <row r="339" spans="1:6" x14ac:dyDescent="0.2">
      <c r="A339" s="117"/>
      <c r="B339" s="10">
        <v>332</v>
      </c>
      <c r="C339" s="11">
        <f t="shared" si="22"/>
        <v>17562.445871456675</v>
      </c>
      <c r="D339" s="11">
        <f t="shared" si="20"/>
        <v>571.00908981682994</v>
      </c>
      <c r="E339" s="11">
        <f t="shared" si="21"/>
        <v>73.176857797736147</v>
      </c>
      <c r="F339" s="12">
        <f t="shared" si="23"/>
        <v>644.18594761456609</v>
      </c>
    </row>
    <row r="340" spans="1:6" x14ac:dyDescent="0.2">
      <c r="A340" s="117"/>
      <c r="B340" s="10">
        <v>333</v>
      </c>
      <c r="C340" s="11">
        <f t="shared" si="22"/>
        <v>16991.436781639844</v>
      </c>
      <c r="D340" s="11">
        <f t="shared" si="20"/>
        <v>573.38829435773334</v>
      </c>
      <c r="E340" s="11">
        <f t="shared" si="21"/>
        <v>70.797653256832689</v>
      </c>
      <c r="F340" s="12">
        <f t="shared" si="23"/>
        <v>644.18594761456598</v>
      </c>
    </row>
    <row r="341" spans="1:6" x14ac:dyDescent="0.2">
      <c r="A341" s="117"/>
      <c r="B341" s="10">
        <v>334</v>
      </c>
      <c r="C341" s="11">
        <f t="shared" si="22"/>
        <v>16418.048487282111</v>
      </c>
      <c r="D341" s="11">
        <f t="shared" si="20"/>
        <v>575.77741225089062</v>
      </c>
      <c r="E341" s="11">
        <f t="shared" si="21"/>
        <v>68.408535363675455</v>
      </c>
      <c r="F341" s="12">
        <f t="shared" si="23"/>
        <v>644.18594761456609</v>
      </c>
    </row>
    <row r="342" spans="1:6" x14ac:dyDescent="0.2">
      <c r="A342" s="117"/>
      <c r="B342" s="10">
        <v>335</v>
      </c>
      <c r="C342" s="11">
        <f t="shared" si="22"/>
        <v>15842.27107503122</v>
      </c>
      <c r="D342" s="11">
        <f t="shared" si="20"/>
        <v>578.176484801936</v>
      </c>
      <c r="E342" s="11">
        <f t="shared" si="21"/>
        <v>66.009462812630076</v>
      </c>
      <c r="F342" s="12">
        <f t="shared" si="23"/>
        <v>644.18594761456609</v>
      </c>
    </row>
    <row r="343" spans="1:6" x14ac:dyDescent="0.2">
      <c r="A343" s="118"/>
      <c r="B343" s="13">
        <v>336</v>
      </c>
      <c r="C343" s="14">
        <f t="shared" si="22"/>
        <v>15264.094590229284</v>
      </c>
      <c r="D343" s="14">
        <f t="shared" si="20"/>
        <v>580.58555348861069</v>
      </c>
      <c r="E343" s="14">
        <f t="shared" si="21"/>
        <v>63.600394125955347</v>
      </c>
      <c r="F343" s="15">
        <f t="shared" si="23"/>
        <v>644.18594761456598</v>
      </c>
    </row>
    <row r="344" spans="1:6" ht="12.75" customHeight="1" x14ac:dyDescent="0.2">
      <c r="A344" s="116" t="s">
        <v>104</v>
      </c>
      <c r="B344" s="7">
        <v>337</v>
      </c>
      <c r="C344" s="8">
        <f t="shared" si="22"/>
        <v>14683.509036740674</v>
      </c>
      <c r="D344" s="8">
        <f t="shared" si="20"/>
        <v>583.00465996147989</v>
      </c>
      <c r="E344" s="8">
        <f t="shared" si="21"/>
        <v>61.181287653086137</v>
      </c>
      <c r="F344" s="9">
        <f t="shared" si="23"/>
        <v>644.18594761456598</v>
      </c>
    </row>
    <row r="345" spans="1:6" x14ac:dyDescent="0.2">
      <c r="A345" s="117"/>
      <c r="B345" s="10">
        <v>338</v>
      </c>
      <c r="C345" s="11">
        <f t="shared" si="22"/>
        <v>14100.504376779194</v>
      </c>
      <c r="D345" s="11">
        <f t="shared" si="20"/>
        <v>585.4338460446528</v>
      </c>
      <c r="E345" s="11">
        <f t="shared" si="21"/>
        <v>58.752101569913307</v>
      </c>
      <c r="F345" s="12">
        <f t="shared" si="23"/>
        <v>644.18594761456609</v>
      </c>
    </row>
    <row r="346" spans="1:6" x14ac:dyDescent="0.2">
      <c r="A346" s="117"/>
      <c r="B346" s="10">
        <v>339</v>
      </c>
      <c r="C346" s="11">
        <f t="shared" si="22"/>
        <v>13515.070530734542</v>
      </c>
      <c r="D346" s="11">
        <f t="shared" si="20"/>
        <v>587.87315373650551</v>
      </c>
      <c r="E346" s="11">
        <f t="shared" si="21"/>
        <v>56.312793878060596</v>
      </c>
      <c r="F346" s="12">
        <f t="shared" si="23"/>
        <v>644.18594761456609</v>
      </c>
    </row>
    <row r="347" spans="1:6" x14ac:dyDescent="0.2">
      <c r="A347" s="117"/>
      <c r="B347" s="10">
        <v>340</v>
      </c>
      <c r="C347" s="11">
        <f t="shared" si="22"/>
        <v>12927.197376998036</v>
      </c>
      <c r="D347" s="11">
        <f t="shared" si="20"/>
        <v>590.32262521040752</v>
      </c>
      <c r="E347" s="11">
        <f t="shared" si="21"/>
        <v>53.863322404158481</v>
      </c>
      <c r="F347" s="12">
        <f t="shared" si="23"/>
        <v>644.18594761456598</v>
      </c>
    </row>
    <row r="348" spans="1:6" x14ac:dyDescent="0.2">
      <c r="A348" s="117"/>
      <c r="B348" s="10">
        <v>341</v>
      </c>
      <c r="C348" s="11">
        <f t="shared" si="22"/>
        <v>12336.874751787629</v>
      </c>
      <c r="D348" s="11">
        <f t="shared" si="20"/>
        <v>592.78230281545098</v>
      </c>
      <c r="E348" s="11">
        <f t="shared" si="21"/>
        <v>51.403644799115121</v>
      </c>
      <c r="F348" s="12">
        <f t="shared" si="23"/>
        <v>644.18594761456609</v>
      </c>
    </row>
    <row r="349" spans="1:6" x14ac:dyDescent="0.2">
      <c r="A349" s="117"/>
      <c r="B349" s="10">
        <v>342</v>
      </c>
      <c r="C349" s="11">
        <f t="shared" si="22"/>
        <v>11744.092448972178</v>
      </c>
      <c r="D349" s="11">
        <f t="shared" si="20"/>
        <v>595.25222907718194</v>
      </c>
      <c r="E349" s="11">
        <f t="shared" si="21"/>
        <v>48.933718537384074</v>
      </c>
      <c r="F349" s="12">
        <f t="shared" si="23"/>
        <v>644.18594761456598</v>
      </c>
    </row>
    <row r="350" spans="1:6" x14ac:dyDescent="0.2">
      <c r="A350" s="117"/>
      <c r="B350" s="10">
        <v>343</v>
      </c>
      <c r="C350" s="11">
        <f t="shared" si="22"/>
        <v>11148.840219894997</v>
      </c>
      <c r="D350" s="11">
        <f t="shared" si="20"/>
        <v>597.73244669833707</v>
      </c>
      <c r="E350" s="11">
        <f t="shared" si="21"/>
        <v>46.453500916229153</v>
      </c>
      <c r="F350" s="12">
        <f t="shared" si="23"/>
        <v>644.1859476145662</v>
      </c>
    </row>
    <row r="351" spans="1:6" x14ac:dyDescent="0.2">
      <c r="A351" s="117"/>
      <c r="B351" s="10">
        <v>344</v>
      </c>
      <c r="C351" s="11">
        <f t="shared" si="22"/>
        <v>10551.10777319666</v>
      </c>
      <c r="D351" s="11">
        <f t="shared" si="20"/>
        <v>600.22299855957999</v>
      </c>
      <c r="E351" s="11">
        <f t="shared" si="21"/>
        <v>43.962949054986083</v>
      </c>
      <c r="F351" s="12">
        <f t="shared" si="23"/>
        <v>644.18594761456609</v>
      </c>
    </row>
    <row r="352" spans="1:6" x14ac:dyDescent="0.2">
      <c r="A352" s="117"/>
      <c r="B352" s="10">
        <v>345</v>
      </c>
      <c r="C352" s="11">
        <f t="shared" si="22"/>
        <v>9950.8847746370793</v>
      </c>
      <c r="D352" s="11">
        <f t="shared" si="20"/>
        <v>602.72392772024477</v>
      </c>
      <c r="E352" s="11">
        <f t="shared" si="21"/>
        <v>41.462019894321166</v>
      </c>
      <c r="F352" s="12">
        <f t="shared" si="23"/>
        <v>644.18594761456598</v>
      </c>
    </row>
    <row r="353" spans="1:6" x14ac:dyDescent="0.2">
      <c r="A353" s="117"/>
      <c r="B353" s="10">
        <v>346</v>
      </c>
      <c r="C353" s="11">
        <f t="shared" si="22"/>
        <v>9348.160846916835</v>
      </c>
      <c r="D353" s="11">
        <f t="shared" si="20"/>
        <v>605.23527741907924</v>
      </c>
      <c r="E353" s="11">
        <f t="shared" si="21"/>
        <v>38.950670195486815</v>
      </c>
      <c r="F353" s="12">
        <f t="shared" si="23"/>
        <v>644.18594761456609</v>
      </c>
    </row>
    <row r="354" spans="1:6" x14ac:dyDescent="0.2">
      <c r="A354" s="117"/>
      <c r="B354" s="10">
        <v>347</v>
      </c>
      <c r="C354" s="11">
        <f t="shared" si="22"/>
        <v>8742.9255694977564</v>
      </c>
      <c r="D354" s="11">
        <f t="shared" si="20"/>
        <v>607.75709107499222</v>
      </c>
      <c r="E354" s="11">
        <f t="shared" si="21"/>
        <v>36.428856539573985</v>
      </c>
      <c r="F354" s="12">
        <f t="shared" si="23"/>
        <v>644.1859476145662</v>
      </c>
    </row>
    <row r="355" spans="1:6" x14ac:dyDescent="0.2">
      <c r="A355" s="118"/>
      <c r="B355" s="13">
        <v>348</v>
      </c>
      <c r="C355" s="14">
        <f t="shared" si="22"/>
        <v>8135.1684784227646</v>
      </c>
      <c r="D355" s="14">
        <f t="shared" si="20"/>
        <v>610.28941228780457</v>
      </c>
      <c r="E355" s="14">
        <f t="shared" si="21"/>
        <v>33.896535326761516</v>
      </c>
      <c r="F355" s="15">
        <f t="shared" si="23"/>
        <v>644.18594761456609</v>
      </c>
    </row>
    <row r="356" spans="1:6" ht="12.75" customHeight="1" x14ac:dyDescent="0.2">
      <c r="A356" s="116" t="s">
        <v>105</v>
      </c>
      <c r="B356" s="10">
        <v>349</v>
      </c>
      <c r="C356" s="11">
        <f t="shared" si="22"/>
        <v>7524.8790661349603</v>
      </c>
      <c r="D356" s="11">
        <f t="shared" si="20"/>
        <v>612.83228483900382</v>
      </c>
      <c r="E356" s="11">
        <f t="shared" si="21"/>
        <v>31.353662775562334</v>
      </c>
      <c r="F356" s="9">
        <f t="shared" si="23"/>
        <v>644.1859476145662</v>
      </c>
    </row>
    <row r="357" spans="1:6" x14ac:dyDescent="0.2">
      <c r="A357" s="117"/>
      <c r="B357" s="10">
        <v>350</v>
      </c>
      <c r="C357" s="11">
        <f t="shared" si="22"/>
        <v>6912.0467812959569</v>
      </c>
      <c r="D357" s="11">
        <f t="shared" si="20"/>
        <v>615.38575269249975</v>
      </c>
      <c r="E357" s="11">
        <f t="shared" si="21"/>
        <v>28.800194922066485</v>
      </c>
      <c r="F357" s="12">
        <f t="shared" si="23"/>
        <v>644.1859476145662</v>
      </c>
    </row>
    <row r="358" spans="1:6" x14ac:dyDescent="0.2">
      <c r="A358" s="117"/>
      <c r="B358" s="10">
        <v>351</v>
      </c>
      <c r="C358" s="11">
        <f t="shared" si="22"/>
        <v>6296.6610286034575</v>
      </c>
      <c r="D358" s="11">
        <f t="shared" si="20"/>
        <v>617.94985999538517</v>
      </c>
      <c r="E358" s="11">
        <f t="shared" si="21"/>
        <v>26.236087619181074</v>
      </c>
      <c r="F358" s="12">
        <f t="shared" si="23"/>
        <v>644.1859476145662</v>
      </c>
    </row>
    <row r="359" spans="1:6" x14ac:dyDescent="0.2">
      <c r="A359" s="117"/>
      <c r="B359" s="10">
        <v>352</v>
      </c>
      <c r="C359" s="11">
        <f t="shared" si="22"/>
        <v>5678.7111686080725</v>
      </c>
      <c r="D359" s="11">
        <f t="shared" si="20"/>
        <v>620.52465107869921</v>
      </c>
      <c r="E359" s="11">
        <f t="shared" si="21"/>
        <v>23.661296535866967</v>
      </c>
      <c r="F359" s="12">
        <f t="shared" si="23"/>
        <v>644.1859476145662</v>
      </c>
    </row>
    <row r="360" spans="1:6" x14ac:dyDescent="0.2">
      <c r="A360" s="117"/>
      <c r="B360" s="10">
        <v>353</v>
      </c>
      <c r="C360" s="11">
        <f t="shared" si="22"/>
        <v>5058.1865175293733</v>
      </c>
      <c r="D360" s="11">
        <f t="shared" si="20"/>
        <v>623.11017045819392</v>
      </c>
      <c r="E360" s="11">
        <f t="shared" si="21"/>
        <v>21.075777156372389</v>
      </c>
      <c r="F360" s="12">
        <f t="shared" si="23"/>
        <v>644.18594761456632</v>
      </c>
    </row>
    <row r="361" spans="1:6" x14ac:dyDescent="0.2">
      <c r="A361" s="117"/>
      <c r="B361" s="10">
        <v>354</v>
      </c>
      <c r="C361" s="11">
        <f t="shared" si="22"/>
        <v>4435.076347071179</v>
      </c>
      <c r="D361" s="11">
        <f t="shared" si="20"/>
        <v>625.70646283510291</v>
      </c>
      <c r="E361" s="11">
        <f t="shared" si="21"/>
        <v>18.479484779463245</v>
      </c>
      <c r="F361" s="12">
        <f t="shared" si="23"/>
        <v>644.1859476145662</v>
      </c>
    </row>
    <row r="362" spans="1:6" x14ac:dyDescent="0.2">
      <c r="A362" s="117"/>
      <c r="B362" s="10">
        <v>355</v>
      </c>
      <c r="C362" s="11">
        <f t="shared" si="22"/>
        <v>3809.3698842360764</v>
      </c>
      <c r="D362" s="11">
        <f t="shared" si="20"/>
        <v>628.31357309691577</v>
      </c>
      <c r="E362" s="11">
        <f t="shared" si="21"/>
        <v>15.872374517650318</v>
      </c>
      <c r="F362" s="12">
        <f t="shared" si="23"/>
        <v>644.18594761456609</v>
      </c>
    </row>
    <row r="363" spans="1:6" x14ac:dyDescent="0.2">
      <c r="A363" s="117"/>
      <c r="B363" s="10">
        <v>356</v>
      </c>
      <c r="C363" s="11">
        <f t="shared" si="22"/>
        <v>3181.0563111391607</v>
      </c>
      <c r="D363" s="11">
        <f t="shared" si="20"/>
        <v>630.9315463181531</v>
      </c>
      <c r="E363" s="11">
        <f t="shared" si="21"/>
        <v>13.254401296413169</v>
      </c>
      <c r="F363" s="12">
        <f t="shared" si="23"/>
        <v>644.18594761456632</v>
      </c>
    </row>
    <row r="364" spans="1:6" x14ac:dyDescent="0.2">
      <c r="A364" s="117"/>
      <c r="B364" s="10">
        <v>357</v>
      </c>
      <c r="C364" s="11">
        <f t="shared" si="22"/>
        <v>2550.1247648210074</v>
      </c>
      <c r="D364" s="11">
        <f t="shared" si="20"/>
        <v>633.56042776114532</v>
      </c>
      <c r="E364" s="11">
        <f t="shared" si="21"/>
        <v>10.625519853420863</v>
      </c>
      <c r="F364" s="12">
        <f t="shared" si="23"/>
        <v>644.1859476145662</v>
      </c>
    </row>
    <row r="365" spans="1:6" x14ac:dyDescent="0.2">
      <c r="A365" s="117"/>
      <c r="B365" s="10">
        <v>358</v>
      </c>
      <c r="C365" s="11">
        <f t="shared" si="22"/>
        <v>1916.5643370598621</v>
      </c>
      <c r="D365" s="11">
        <f t="shared" si="20"/>
        <v>636.20026287681662</v>
      </c>
      <c r="E365" s="11">
        <f t="shared" si="21"/>
        <v>7.9856847377494251</v>
      </c>
      <c r="F365" s="12">
        <f t="shared" si="23"/>
        <v>644.18594761456609</v>
      </c>
    </row>
    <row r="366" spans="1:6" x14ac:dyDescent="0.2">
      <c r="A366" s="117"/>
      <c r="B366" s="10">
        <v>359</v>
      </c>
      <c r="C366" s="11">
        <f t="shared" si="22"/>
        <v>1280.3640741830454</v>
      </c>
      <c r="D366" s="11">
        <f t="shared" si="20"/>
        <v>638.85109730546969</v>
      </c>
      <c r="E366" s="11">
        <f t="shared" si="21"/>
        <v>5.3348503090960229</v>
      </c>
      <c r="F366" s="12">
        <f t="shared" si="23"/>
        <v>644.18594761456575</v>
      </c>
    </row>
    <row r="367" spans="1:6" x14ac:dyDescent="0.2">
      <c r="A367" s="118"/>
      <c r="B367" s="13">
        <v>360</v>
      </c>
      <c r="C367" s="14">
        <f t="shared" si="22"/>
        <v>641.51297687757574</v>
      </c>
      <c r="D367" s="14">
        <f t="shared" si="20"/>
        <v>641.51297687757585</v>
      </c>
      <c r="E367" s="14">
        <f t="shared" si="21"/>
        <v>2.6729707369898987</v>
      </c>
      <c r="F367" s="15">
        <f t="shared" si="23"/>
        <v>644.18594761456575</v>
      </c>
    </row>
    <row r="368" spans="1:6" x14ac:dyDescent="0.2">
      <c r="C368" s="18"/>
    </row>
  </sheetData>
  <mergeCells count="30">
    <mergeCell ref="A344:A355"/>
    <mergeCell ref="A356:A367"/>
    <mergeCell ref="A296:A307"/>
    <mergeCell ref="A308:A319"/>
    <mergeCell ref="A320:A331"/>
    <mergeCell ref="A332:A343"/>
    <mergeCell ref="A248:A259"/>
    <mergeCell ref="A260:A271"/>
    <mergeCell ref="A272:A283"/>
    <mergeCell ref="A284:A295"/>
    <mergeCell ref="A200:A211"/>
    <mergeCell ref="A212:A223"/>
    <mergeCell ref="A224:A235"/>
    <mergeCell ref="A236:A247"/>
    <mergeCell ref="A152:A163"/>
    <mergeCell ref="A164:A175"/>
    <mergeCell ref="A176:A187"/>
    <mergeCell ref="A188:A199"/>
    <mergeCell ref="A104:A115"/>
    <mergeCell ref="A116:A127"/>
    <mergeCell ref="A128:A139"/>
    <mergeCell ref="A140:A151"/>
    <mergeCell ref="A56:A67"/>
    <mergeCell ref="A68:A79"/>
    <mergeCell ref="A80:A91"/>
    <mergeCell ref="A92:A103"/>
    <mergeCell ref="A8:A19"/>
    <mergeCell ref="A20:A31"/>
    <mergeCell ref="A32:A43"/>
    <mergeCell ref="A44:A55"/>
  </mergeCells>
  <phoneticPr fontId="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368"/>
  <sheetViews>
    <sheetView showGridLines="0" topLeftCell="A31" workbookViewId="0">
      <selection activeCell="F7" sqref="F7"/>
    </sheetView>
  </sheetViews>
  <sheetFormatPr defaultColWidth="29.7109375" defaultRowHeight="12.75" x14ac:dyDescent="0.2"/>
  <cols>
    <col min="1" max="1" width="3.28515625" style="16" bestFit="1" customWidth="1"/>
    <col min="2" max="2" width="9" style="3" bestFit="1" customWidth="1"/>
    <col min="3" max="3" width="11.140625" style="3" bestFit="1" customWidth="1"/>
    <col min="4" max="4" width="18.5703125" style="3" bestFit="1" customWidth="1"/>
    <col min="5" max="5" width="17" style="3" bestFit="1" customWidth="1"/>
    <col min="6" max="6" width="16.42578125" style="3" bestFit="1" customWidth="1"/>
    <col min="7" max="16384" width="29.7109375" style="17"/>
  </cols>
  <sheetData>
    <row r="1" spans="1:10" x14ac:dyDescent="0.2">
      <c r="B1" s="1" t="s">
        <v>68</v>
      </c>
      <c r="C1" s="2" t="e">
        <f>'Analysis (5)'!#REF!</f>
        <v>#REF!</v>
      </c>
      <c r="G1" s="16"/>
      <c r="H1" s="3"/>
      <c r="I1" s="3"/>
      <c r="J1" s="3"/>
    </row>
    <row r="2" spans="1:10" x14ac:dyDescent="0.2">
      <c r="B2" s="1" t="s">
        <v>70</v>
      </c>
      <c r="C2" s="4" t="e">
        <f>'Analysis (5)'!#REF!</f>
        <v>#REF!</v>
      </c>
      <c r="G2" s="16"/>
      <c r="H2" s="3"/>
      <c r="I2" s="3"/>
      <c r="J2" s="3"/>
    </row>
    <row r="3" spans="1:10" x14ac:dyDescent="0.2">
      <c r="B3" s="1" t="s">
        <v>69</v>
      </c>
      <c r="C3" s="19" t="e">
        <f>'Analysis (5)'!#REF!</f>
        <v>#REF!</v>
      </c>
      <c r="G3" s="16"/>
      <c r="H3" s="3"/>
      <c r="I3" s="3"/>
      <c r="J3" s="3"/>
    </row>
    <row r="4" spans="1:10" x14ac:dyDescent="0.2">
      <c r="G4" s="16"/>
      <c r="H4" s="3"/>
      <c r="I4" s="3"/>
      <c r="J4" s="3"/>
    </row>
    <row r="5" spans="1:10" x14ac:dyDescent="0.2">
      <c r="G5" s="16"/>
      <c r="H5" s="3"/>
      <c r="I5" s="3"/>
      <c r="J5" s="3"/>
    </row>
    <row r="6" spans="1:10" x14ac:dyDescent="0.2">
      <c r="G6" s="16"/>
      <c r="H6" s="3"/>
      <c r="I6" s="3"/>
      <c r="J6" s="3"/>
    </row>
    <row r="7" spans="1:10" s="3" customFormat="1" x14ac:dyDescent="0.2">
      <c r="A7" s="5"/>
      <c r="B7" s="6" t="s">
        <v>71</v>
      </c>
      <c r="C7" s="6" t="s">
        <v>72</v>
      </c>
      <c r="D7" s="6" t="s">
        <v>73</v>
      </c>
      <c r="E7" s="6" t="s">
        <v>74</v>
      </c>
      <c r="F7" s="6" t="s">
        <v>75</v>
      </c>
    </row>
    <row r="8" spans="1:10" ht="12.75" customHeight="1" x14ac:dyDescent="0.2">
      <c r="A8" s="116" t="s">
        <v>76</v>
      </c>
      <c r="B8" s="7">
        <v>1</v>
      </c>
      <c r="C8" s="8" t="e">
        <f>C1</f>
        <v>#REF!</v>
      </c>
      <c r="D8" s="8" t="e">
        <f t="shared" ref="D8:D71" si="0">PPMT($C$2/12,1,($C$3*12)+1-B8,C8,0)*-1</f>
        <v>#REF!</v>
      </c>
      <c r="E8" s="8" t="e">
        <f t="shared" ref="E8:E71" si="1">IPMT($C$2/12,1,($C$3*12)+1-B8,C8,0)*-1</f>
        <v>#REF!</v>
      </c>
      <c r="F8" s="9" t="e">
        <f>SUM(E8+D8)</f>
        <v>#REF!</v>
      </c>
    </row>
    <row r="9" spans="1:10" x14ac:dyDescent="0.2">
      <c r="A9" s="117"/>
      <c r="B9" s="10">
        <v>2</v>
      </c>
      <c r="C9" s="11" t="e">
        <f t="shared" ref="C9:C72" si="2">C8-D8</f>
        <v>#REF!</v>
      </c>
      <c r="D9" s="11" t="e">
        <f t="shared" si="0"/>
        <v>#REF!</v>
      </c>
      <c r="E9" s="11" t="e">
        <f t="shared" si="1"/>
        <v>#REF!</v>
      </c>
      <c r="F9" s="12" t="e">
        <f t="shared" ref="F9:F72" si="3">SUM(D9:E9)</f>
        <v>#REF!</v>
      </c>
    </row>
    <row r="10" spans="1:10" x14ac:dyDescent="0.2">
      <c r="A10" s="117"/>
      <c r="B10" s="10">
        <v>3</v>
      </c>
      <c r="C10" s="11" t="e">
        <f t="shared" si="2"/>
        <v>#REF!</v>
      </c>
      <c r="D10" s="11" t="e">
        <f t="shared" si="0"/>
        <v>#REF!</v>
      </c>
      <c r="E10" s="11" t="e">
        <f t="shared" si="1"/>
        <v>#REF!</v>
      </c>
      <c r="F10" s="12" t="e">
        <f t="shared" si="3"/>
        <v>#REF!</v>
      </c>
    </row>
    <row r="11" spans="1:10" x14ac:dyDescent="0.2">
      <c r="A11" s="117"/>
      <c r="B11" s="10">
        <v>4</v>
      </c>
      <c r="C11" s="11" t="e">
        <f t="shared" si="2"/>
        <v>#REF!</v>
      </c>
      <c r="D11" s="11" t="e">
        <f t="shared" si="0"/>
        <v>#REF!</v>
      </c>
      <c r="E11" s="11" t="e">
        <f t="shared" si="1"/>
        <v>#REF!</v>
      </c>
      <c r="F11" s="12" t="e">
        <f t="shared" si="3"/>
        <v>#REF!</v>
      </c>
    </row>
    <row r="12" spans="1:10" x14ac:dyDescent="0.2">
      <c r="A12" s="117"/>
      <c r="B12" s="10">
        <v>5</v>
      </c>
      <c r="C12" s="11" t="e">
        <f t="shared" si="2"/>
        <v>#REF!</v>
      </c>
      <c r="D12" s="11" t="e">
        <f t="shared" si="0"/>
        <v>#REF!</v>
      </c>
      <c r="E12" s="11" t="e">
        <f t="shared" si="1"/>
        <v>#REF!</v>
      </c>
      <c r="F12" s="12" t="e">
        <f t="shared" si="3"/>
        <v>#REF!</v>
      </c>
    </row>
    <row r="13" spans="1:10" x14ac:dyDescent="0.2">
      <c r="A13" s="117"/>
      <c r="B13" s="10">
        <v>6</v>
      </c>
      <c r="C13" s="11" t="e">
        <f t="shared" si="2"/>
        <v>#REF!</v>
      </c>
      <c r="D13" s="11" t="e">
        <f t="shared" si="0"/>
        <v>#REF!</v>
      </c>
      <c r="E13" s="11" t="e">
        <f t="shared" si="1"/>
        <v>#REF!</v>
      </c>
      <c r="F13" s="12" t="e">
        <f t="shared" si="3"/>
        <v>#REF!</v>
      </c>
    </row>
    <row r="14" spans="1:10" x14ac:dyDescent="0.2">
      <c r="A14" s="117"/>
      <c r="B14" s="10">
        <v>7</v>
      </c>
      <c r="C14" s="11" t="e">
        <f t="shared" si="2"/>
        <v>#REF!</v>
      </c>
      <c r="D14" s="11" t="e">
        <f t="shared" si="0"/>
        <v>#REF!</v>
      </c>
      <c r="E14" s="11" t="e">
        <f t="shared" si="1"/>
        <v>#REF!</v>
      </c>
      <c r="F14" s="12" t="e">
        <f t="shared" si="3"/>
        <v>#REF!</v>
      </c>
    </row>
    <row r="15" spans="1:10" x14ac:dyDescent="0.2">
      <c r="A15" s="117"/>
      <c r="B15" s="10">
        <v>8</v>
      </c>
      <c r="C15" s="11" t="e">
        <f t="shared" si="2"/>
        <v>#REF!</v>
      </c>
      <c r="D15" s="11" t="e">
        <f t="shared" si="0"/>
        <v>#REF!</v>
      </c>
      <c r="E15" s="11" t="e">
        <f t="shared" si="1"/>
        <v>#REF!</v>
      </c>
      <c r="F15" s="12" t="e">
        <f t="shared" si="3"/>
        <v>#REF!</v>
      </c>
    </row>
    <row r="16" spans="1:10" x14ac:dyDescent="0.2">
      <c r="A16" s="117"/>
      <c r="B16" s="10">
        <v>9</v>
      </c>
      <c r="C16" s="11" t="e">
        <f t="shared" si="2"/>
        <v>#REF!</v>
      </c>
      <c r="D16" s="11" t="e">
        <f t="shared" si="0"/>
        <v>#REF!</v>
      </c>
      <c r="E16" s="11" t="e">
        <f t="shared" si="1"/>
        <v>#REF!</v>
      </c>
      <c r="F16" s="12" t="e">
        <f t="shared" si="3"/>
        <v>#REF!</v>
      </c>
    </row>
    <row r="17" spans="1:7" x14ac:dyDescent="0.2">
      <c r="A17" s="117"/>
      <c r="B17" s="10">
        <v>10</v>
      </c>
      <c r="C17" s="11" t="e">
        <f t="shared" si="2"/>
        <v>#REF!</v>
      </c>
      <c r="D17" s="11" t="e">
        <f t="shared" si="0"/>
        <v>#REF!</v>
      </c>
      <c r="E17" s="11" t="e">
        <f t="shared" si="1"/>
        <v>#REF!</v>
      </c>
      <c r="F17" s="12" t="e">
        <f t="shared" si="3"/>
        <v>#REF!</v>
      </c>
    </row>
    <row r="18" spans="1:7" x14ac:dyDescent="0.2">
      <c r="A18" s="117"/>
      <c r="B18" s="10">
        <v>11</v>
      </c>
      <c r="C18" s="11" t="e">
        <f t="shared" si="2"/>
        <v>#REF!</v>
      </c>
      <c r="D18" s="11" t="e">
        <f t="shared" si="0"/>
        <v>#REF!</v>
      </c>
      <c r="E18" s="11" t="e">
        <f t="shared" si="1"/>
        <v>#REF!</v>
      </c>
      <c r="F18" s="12" t="e">
        <f t="shared" si="3"/>
        <v>#REF!</v>
      </c>
    </row>
    <row r="19" spans="1:7" x14ac:dyDescent="0.2">
      <c r="A19" s="118"/>
      <c r="B19" s="13">
        <v>12</v>
      </c>
      <c r="C19" s="14" t="e">
        <f t="shared" si="2"/>
        <v>#REF!</v>
      </c>
      <c r="D19" s="14" t="e">
        <f t="shared" si="0"/>
        <v>#REF!</v>
      </c>
      <c r="E19" s="14" t="e">
        <f t="shared" si="1"/>
        <v>#REF!</v>
      </c>
      <c r="F19" s="15" t="e">
        <f t="shared" si="3"/>
        <v>#REF!</v>
      </c>
      <c r="G19" s="20" t="e">
        <f>SUM(E8:E19)</f>
        <v>#REF!</v>
      </c>
    </row>
    <row r="20" spans="1:7" ht="12.75" customHeight="1" x14ac:dyDescent="0.2">
      <c r="A20" s="116" t="s">
        <v>77</v>
      </c>
      <c r="B20" s="7">
        <v>13</v>
      </c>
      <c r="C20" s="8" t="e">
        <f t="shared" si="2"/>
        <v>#REF!</v>
      </c>
      <c r="D20" s="8" t="e">
        <f t="shared" si="0"/>
        <v>#REF!</v>
      </c>
      <c r="E20" s="8" t="e">
        <f t="shared" si="1"/>
        <v>#REF!</v>
      </c>
      <c r="F20" s="9" t="e">
        <f t="shared" si="3"/>
        <v>#REF!</v>
      </c>
    </row>
    <row r="21" spans="1:7" x14ac:dyDescent="0.2">
      <c r="A21" s="117"/>
      <c r="B21" s="10">
        <v>14</v>
      </c>
      <c r="C21" s="11" t="e">
        <f t="shared" si="2"/>
        <v>#REF!</v>
      </c>
      <c r="D21" s="11" t="e">
        <f t="shared" si="0"/>
        <v>#REF!</v>
      </c>
      <c r="E21" s="11" t="e">
        <f t="shared" si="1"/>
        <v>#REF!</v>
      </c>
      <c r="F21" s="12" t="e">
        <f t="shared" si="3"/>
        <v>#REF!</v>
      </c>
    </row>
    <row r="22" spans="1:7" x14ac:dyDescent="0.2">
      <c r="A22" s="117"/>
      <c r="B22" s="10">
        <v>15</v>
      </c>
      <c r="C22" s="11" t="e">
        <f t="shared" si="2"/>
        <v>#REF!</v>
      </c>
      <c r="D22" s="11" t="e">
        <f t="shared" si="0"/>
        <v>#REF!</v>
      </c>
      <c r="E22" s="11" t="e">
        <f t="shared" si="1"/>
        <v>#REF!</v>
      </c>
      <c r="F22" s="12" t="e">
        <f t="shared" si="3"/>
        <v>#REF!</v>
      </c>
    </row>
    <row r="23" spans="1:7" x14ac:dyDescent="0.2">
      <c r="A23" s="117"/>
      <c r="B23" s="10">
        <v>16</v>
      </c>
      <c r="C23" s="11" t="e">
        <f t="shared" si="2"/>
        <v>#REF!</v>
      </c>
      <c r="D23" s="11" t="e">
        <f t="shared" si="0"/>
        <v>#REF!</v>
      </c>
      <c r="E23" s="11" t="e">
        <f t="shared" si="1"/>
        <v>#REF!</v>
      </c>
      <c r="F23" s="12" t="e">
        <f t="shared" si="3"/>
        <v>#REF!</v>
      </c>
    </row>
    <row r="24" spans="1:7" x14ac:dyDescent="0.2">
      <c r="A24" s="117"/>
      <c r="B24" s="10">
        <v>17</v>
      </c>
      <c r="C24" s="11" t="e">
        <f t="shared" si="2"/>
        <v>#REF!</v>
      </c>
      <c r="D24" s="11" t="e">
        <f t="shared" si="0"/>
        <v>#REF!</v>
      </c>
      <c r="E24" s="11" t="e">
        <f t="shared" si="1"/>
        <v>#REF!</v>
      </c>
      <c r="F24" s="12" t="e">
        <f t="shared" si="3"/>
        <v>#REF!</v>
      </c>
    </row>
    <row r="25" spans="1:7" x14ac:dyDescent="0.2">
      <c r="A25" s="117"/>
      <c r="B25" s="10">
        <v>18</v>
      </c>
      <c r="C25" s="11" t="e">
        <f t="shared" si="2"/>
        <v>#REF!</v>
      </c>
      <c r="D25" s="11" t="e">
        <f t="shared" si="0"/>
        <v>#REF!</v>
      </c>
      <c r="E25" s="11" t="e">
        <f t="shared" si="1"/>
        <v>#REF!</v>
      </c>
      <c r="F25" s="12" t="e">
        <f t="shared" si="3"/>
        <v>#REF!</v>
      </c>
    </row>
    <row r="26" spans="1:7" x14ac:dyDescent="0.2">
      <c r="A26" s="117"/>
      <c r="B26" s="10">
        <v>19</v>
      </c>
      <c r="C26" s="11" t="e">
        <f t="shared" si="2"/>
        <v>#REF!</v>
      </c>
      <c r="D26" s="11" t="e">
        <f t="shared" si="0"/>
        <v>#REF!</v>
      </c>
      <c r="E26" s="11" t="e">
        <f t="shared" si="1"/>
        <v>#REF!</v>
      </c>
      <c r="F26" s="12" t="e">
        <f t="shared" si="3"/>
        <v>#REF!</v>
      </c>
    </row>
    <row r="27" spans="1:7" x14ac:dyDescent="0.2">
      <c r="A27" s="117"/>
      <c r="B27" s="10">
        <v>20</v>
      </c>
      <c r="C27" s="11" t="e">
        <f t="shared" si="2"/>
        <v>#REF!</v>
      </c>
      <c r="D27" s="11" t="e">
        <f t="shared" si="0"/>
        <v>#REF!</v>
      </c>
      <c r="E27" s="11" t="e">
        <f t="shared" si="1"/>
        <v>#REF!</v>
      </c>
      <c r="F27" s="12" t="e">
        <f t="shared" si="3"/>
        <v>#REF!</v>
      </c>
    </row>
    <row r="28" spans="1:7" x14ac:dyDescent="0.2">
      <c r="A28" s="117"/>
      <c r="B28" s="10">
        <v>21</v>
      </c>
      <c r="C28" s="11" t="e">
        <f t="shared" si="2"/>
        <v>#REF!</v>
      </c>
      <c r="D28" s="11" t="e">
        <f t="shared" si="0"/>
        <v>#REF!</v>
      </c>
      <c r="E28" s="11" t="e">
        <f t="shared" si="1"/>
        <v>#REF!</v>
      </c>
      <c r="F28" s="12" t="e">
        <f t="shared" si="3"/>
        <v>#REF!</v>
      </c>
    </row>
    <row r="29" spans="1:7" x14ac:dyDescent="0.2">
      <c r="A29" s="117"/>
      <c r="B29" s="10">
        <v>22</v>
      </c>
      <c r="C29" s="11" t="e">
        <f t="shared" si="2"/>
        <v>#REF!</v>
      </c>
      <c r="D29" s="11" t="e">
        <f t="shared" si="0"/>
        <v>#REF!</v>
      </c>
      <c r="E29" s="11" t="e">
        <f t="shared" si="1"/>
        <v>#REF!</v>
      </c>
      <c r="F29" s="12" t="e">
        <f t="shared" si="3"/>
        <v>#REF!</v>
      </c>
    </row>
    <row r="30" spans="1:7" x14ac:dyDescent="0.2">
      <c r="A30" s="117"/>
      <c r="B30" s="10">
        <v>23</v>
      </c>
      <c r="C30" s="11" t="e">
        <f t="shared" si="2"/>
        <v>#REF!</v>
      </c>
      <c r="D30" s="11" t="e">
        <f t="shared" si="0"/>
        <v>#REF!</v>
      </c>
      <c r="E30" s="11" t="e">
        <f t="shared" si="1"/>
        <v>#REF!</v>
      </c>
      <c r="F30" s="12" t="e">
        <f t="shared" si="3"/>
        <v>#REF!</v>
      </c>
    </row>
    <row r="31" spans="1:7" x14ac:dyDescent="0.2">
      <c r="A31" s="118"/>
      <c r="B31" s="13">
        <v>24</v>
      </c>
      <c r="C31" s="14" t="e">
        <f t="shared" si="2"/>
        <v>#REF!</v>
      </c>
      <c r="D31" s="14" t="e">
        <f t="shared" si="0"/>
        <v>#REF!</v>
      </c>
      <c r="E31" s="14" t="e">
        <f t="shared" si="1"/>
        <v>#REF!</v>
      </c>
      <c r="F31" s="15" t="e">
        <f t="shared" si="3"/>
        <v>#REF!</v>
      </c>
    </row>
    <row r="32" spans="1:7" ht="12.75" customHeight="1" x14ac:dyDescent="0.2">
      <c r="A32" s="116" t="s">
        <v>78</v>
      </c>
      <c r="B32" s="7">
        <v>25</v>
      </c>
      <c r="C32" s="8" t="e">
        <f t="shared" si="2"/>
        <v>#REF!</v>
      </c>
      <c r="D32" s="8" t="e">
        <f t="shared" si="0"/>
        <v>#REF!</v>
      </c>
      <c r="E32" s="8" t="e">
        <f t="shared" si="1"/>
        <v>#REF!</v>
      </c>
      <c r="F32" s="9" t="e">
        <f t="shared" si="3"/>
        <v>#REF!</v>
      </c>
    </row>
    <row r="33" spans="1:6" x14ac:dyDescent="0.2">
      <c r="A33" s="117"/>
      <c r="B33" s="10">
        <v>26</v>
      </c>
      <c r="C33" s="11" t="e">
        <f t="shared" si="2"/>
        <v>#REF!</v>
      </c>
      <c r="D33" s="11" t="e">
        <f t="shared" si="0"/>
        <v>#REF!</v>
      </c>
      <c r="E33" s="11" t="e">
        <f t="shared" si="1"/>
        <v>#REF!</v>
      </c>
      <c r="F33" s="12" t="e">
        <f t="shared" si="3"/>
        <v>#REF!</v>
      </c>
    </row>
    <row r="34" spans="1:6" x14ac:dyDescent="0.2">
      <c r="A34" s="117"/>
      <c r="B34" s="10">
        <v>27</v>
      </c>
      <c r="C34" s="11" t="e">
        <f t="shared" si="2"/>
        <v>#REF!</v>
      </c>
      <c r="D34" s="11" t="e">
        <f t="shared" si="0"/>
        <v>#REF!</v>
      </c>
      <c r="E34" s="11" t="e">
        <f t="shared" si="1"/>
        <v>#REF!</v>
      </c>
      <c r="F34" s="12" t="e">
        <f t="shared" si="3"/>
        <v>#REF!</v>
      </c>
    </row>
    <row r="35" spans="1:6" x14ac:dyDescent="0.2">
      <c r="A35" s="117"/>
      <c r="B35" s="10">
        <v>28</v>
      </c>
      <c r="C35" s="11" t="e">
        <f t="shared" si="2"/>
        <v>#REF!</v>
      </c>
      <c r="D35" s="11" t="e">
        <f t="shared" si="0"/>
        <v>#REF!</v>
      </c>
      <c r="E35" s="11" t="e">
        <f t="shared" si="1"/>
        <v>#REF!</v>
      </c>
      <c r="F35" s="12" t="e">
        <f t="shared" si="3"/>
        <v>#REF!</v>
      </c>
    </row>
    <row r="36" spans="1:6" x14ac:dyDescent="0.2">
      <c r="A36" s="117"/>
      <c r="B36" s="10">
        <v>29</v>
      </c>
      <c r="C36" s="11" t="e">
        <f t="shared" si="2"/>
        <v>#REF!</v>
      </c>
      <c r="D36" s="11" t="e">
        <f t="shared" si="0"/>
        <v>#REF!</v>
      </c>
      <c r="E36" s="11" t="e">
        <f t="shared" si="1"/>
        <v>#REF!</v>
      </c>
      <c r="F36" s="12" t="e">
        <f t="shared" si="3"/>
        <v>#REF!</v>
      </c>
    </row>
    <row r="37" spans="1:6" x14ac:dyDescent="0.2">
      <c r="A37" s="117"/>
      <c r="B37" s="10">
        <v>30</v>
      </c>
      <c r="C37" s="11" t="e">
        <f t="shared" si="2"/>
        <v>#REF!</v>
      </c>
      <c r="D37" s="11" t="e">
        <f t="shared" si="0"/>
        <v>#REF!</v>
      </c>
      <c r="E37" s="11" t="e">
        <f t="shared" si="1"/>
        <v>#REF!</v>
      </c>
      <c r="F37" s="12" t="e">
        <f t="shared" si="3"/>
        <v>#REF!</v>
      </c>
    </row>
    <row r="38" spans="1:6" x14ac:dyDescent="0.2">
      <c r="A38" s="117"/>
      <c r="B38" s="10">
        <v>31</v>
      </c>
      <c r="C38" s="11" t="e">
        <f t="shared" si="2"/>
        <v>#REF!</v>
      </c>
      <c r="D38" s="11" t="e">
        <f t="shared" si="0"/>
        <v>#REF!</v>
      </c>
      <c r="E38" s="11" t="e">
        <f t="shared" si="1"/>
        <v>#REF!</v>
      </c>
      <c r="F38" s="12" t="e">
        <f t="shared" si="3"/>
        <v>#REF!</v>
      </c>
    </row>
    <row r="39" spans="1:6" x14ac:dyDescent="0.2">
      <c r="A39" s="117"/>
      <c r="B39" s="10">
        <v>32</v>
      </c>
      <c r="C39" s="11" t="e">
        <f t="shared" si="2"/>
        <v>#REF!</v>
      </c>
      <c r="D39" s="11" t="e">
        <f t="shared" si="0"/>
        <v>#REF!</v>
      </c>
      <c r="E39" s="11" t="e">
        <f t="shared" si="1"/>
        <v>#REF!</v>
      </c>
      <c r="F39" s="12" t="e">
        <f t="shared" si="3"/>
        <v>#REF!</v>
      </c>
    </row>
    <row r="40" spans="1:6" x14ac:dyDescent="0.2">
      <c r="A40" s="117"/>
      <c r="B40" s="10">
        <v>33</v>
      </c>
      <c r="C40" s="11" t="e">
        <f t="shared" si="2"/>
        <v>#REF!</v>
      </c>
      <c r="D40" s="11" t="e">
        <f t="shared" si="0"/>
        <v>#REF!</v>
      </c>
      <c r="E40" s="11" t="e">
        <f t="shared" si="1"/>
        <v>#REF!</v>
      </c>
      <c r="F40" s="12" t="e">
        <f t="shared" si="3"/>
        <v>#REF!</v>
      </c>
    </row>
    <row r="41" spans="1:6" x14ac:dyDescent="0.2">
      <c r="A41" s="117"/>
      <c r="B41" s="10">
        <v>34</v>
      </c>
      <c r="C41" s="11" t="e">
        <f t="shared" si="2"/>
        <v>#REF!</v>
      </c>
      <c r="D41" s="11" t="e">
        <f t="shared" si="0"/>
        <v>#REF!</v>
      </c>
      <c r="E41" s="11" t="e">
        <f t="shared" si="1"/>
        <v>#REF!</v>
      </c>
      <c r="F41" s="12" t="e">
        <f t="shared" si="3"/>
        <v>#REF!</v>
      </c>
    </row>
    <row r="42" spans="1:6" x14ac:dyDescent="0.2">
      <c r="A42" s="117"/>
      <c r="B42" s="10">
        <v>35</v>
      </c>
      <c r="C42" s="11" t="e">
        <f t="shared" si="2"/>
        <v>#REF!</v>
      </c>
      <c r="D42" s="11" t="e">
        <f t="shared" si="0"/>
        <v>#REF!</v>
      </c>
      <c r="E42" s="11" t="e">
        <f t="shared" si="1"/>
        <v>#REF!</v>
      </c>
      <c r="F42" s="12" t="e">
        <f t="shared" si="3"/>
        <v>#REF!</v>
      </c>
    </row>
    <row r="43" spans="1:6" x14ac:dyDescent="0.2">
      <c r="A43" s="118"/>
      <c r="B43" s="13">
        <v>36</v>
      </c>
      <c r="C43" s="14" t="e">
        <f t="shared" si="2"/>
        <v>#REF!</v>
      </c>
      <c r="D43" s="14" t="e">
        <f t="shared" si="0"/>
        <v>#REF!</v>
      </c>
      <c r="E43" s="14" t="e">
        <f t="shared" si="1"/>
        <v>#REF!</v>
      </c>
      <c r="F43" s="15" t="e">
        <f t="shared" si="3"/>
        <v>#REF!</v>
      </c>
    </row>
    <row r="44" spans="1:6" ht="12.75" customHeight="1" x14ac:dyDescent="0.2">
      <c r="A44" s="116" t="s">
        <v>79</v>
      </c>
      <c r="B44" s="7">
        <v>37</v>
      </c>
      <c r="C44" s="8" t="e">
        <f t="shared" si="2"/>
        <v>#REF!</v>
      </c>
      <c r="D44" s="8" t="e">
        <f t="shared" si="0"/>
        <v>#REF!</v>
      </c>
      <c r="E44" s="8" t="e">
        <f t="shared" si="1"/>
        <v>#REF!</v>
      </c>
      <c r="F44" s="9" t="e">
        <f t="shared" si="3"/>
        <v>#REF!</v>
      </c>
    </row>
    <row r="45" spans="1:6" x14ac:dyDescent="0.2">
      <c r="A45" s="117"/>
      <c r="B45" s="10">
        <v>38</v>
      </c>
      <c r="C45" s="11" t="e">
        <f t="shared" si="2"/>
        <v>#REF!</v>
      </c>
      <c r="D45" s="11" t="e">
        <f t="shared" si="0"/>
        <v>#REF!</v>
      </c>
      <c r="E45" s="11" t="e">
        <f t="shared" si="1"/>
        <v>#REF!</v>
      </c>
      <c r="F45" s="12" t="e">
        <f t="shared" si="3"/>
        <v>#REF!</v>
      </c>
    </row>
    <row r="46" spans="1:6" x14ac:dyDescent="0.2">
      <c r="A46" s="117"/>
      <c r="B46" s="10">
        <v>39</v>
      </c>
      <c r="C46" s="11" t="e">
        <f t="shared" si="2"/>
        <v>#REF!</v>
      </c>
      <c r="D46" s="11" t="e">
        <f t="shared" si="0"/>
        <v>#REF!</v>
      </c>
      <c r="E46" s="11" t="e">
        <f t="shared" si="1"/>
        <v>#REF!</v>
      </c>
      <c r="F46" s="12" t="e">
        <f t="shared" si="3"/>
        <v>#REF!</v>
      </c>
    </row>
    <row r="47" spans="1:6" x14ac:dyDescent="0.2">
      <c r="A47" s="117"/>
      <c r="B47" s="10">
        <v>40</v>
      </c>
      <c r="C47" s="11" t="e">
        <f t="shared" si="2"/>
        <v>#REF!</v>
      </c>
      <c r="D47" s="11" t="e">
        <f t="shared" si="0"/>
        <v>#REF!</v>
      </c>
      <c r="E47" s="11" t="e">
        <f t="shared" si="1"/>
        <v>#REF!</v>
      </c>
      <c r="F47" s="12" t="e">
        <f t="shared" si="3"/>
        <v>#REF!</v>
      </c>
    </row>
    <row r="48" spans="1:6" x14ac:dyDescent="0.2">
      <c r="A48" s="117"/>
      <c r="B48" s="10">
        <v>41</v>
      </c>
      <c r="C48" s="11" t="e">
        <f t="shared" si="2"/>
        <v>#REF!</v>
      </c>
      <c r="D48" s="11" t="e">
        <f t="shared" si="0"/>
        <v>#REF!</v>
      </c>
      <c r="E48" s="11" t="e">
        <f t="shared" si="1"/>
        <v>#REF!</v>
      </c>
      <c r="F48" s="12" t="e">
        <f t="shared" si="3"/>
        <v>#REF!</v>
      </c>
    </row>
    <row r="49" spans="1:6" x14ac:dyDescent="0.2">
      <c r="A49" s="117"/>
      <c r="B49" s="10">
        <v>42</v>
      </c>
      <c r="C49" s="11" t="e">
        <f t="shared" si="2"/>
        <v>#REF!</v>
      </c>
      <c r="D49" s="11" t="e">
        <f t="shared" si="0"/>
        <v>#REF!</v>
      </c>
      <c r="E49" s="11" t="e">
        <f t="shared" si="1"/>
        <v>#REF!</v>
      </c>
      <c r="F49" s="12" t="e">
        <f t="shared" si="3"/>
        <v>#REF!</v>
      </c>
    </row>
    <row r="50" spans="1:6" x14ac:dyDescent="0.2">
      <c r="A50" s="117"/>
      <c r="B50" s="10">
        <v>43</v>
      </c>
      <c r="C50" s="11" t="e">
        <f t="shared" si="2"/>
        <v>#REF!</v>
      </c>
      <c r="D50" s="11" t="e">
        <f t="shared" si="0"/>
        <v>#REF!</v>
      </c>
      <c r="E50" s="11" t="e">
        <f t="shared" si="1"/>
        <v>#REF!</v>
      </c>
      <c r="F50" s="12" t="e">
        <f t="shared" si="3"/>
        <v>#REF!</v>
      </c>
    </row>
    <row r="51" spans="1:6" x14ac:dyDescent="0.2">
      <c r="A51" s="117"/>
      <c r="B51" s="10">
        <v>44</v>
      </c>
      <c r="C51" s="11" t="e">
        <f t="shared" si="2"/>
        <v>#REF!</v>
      </c>
      <c r="D51" s="11" t="e">
        <f t="shared" si="0"/>
        <v>#REF!</v>
      </c>
      <c r="E51" s="11" t="e">
        <f t="shared" si="1"/>
        <v>#REF!</v>
      </c>
      <c r="F51" s="12" t="e">
        <f t="shared" si="3"/>
        <v>#REF!</v>
      </c>
    </row>
    <row r="52" spans="1:6" x14ac:dyDescent="0.2">
      <c r="A52" s="117"/>
      <c r="B52" s="10">
        <v>45</v>
      </c>
      <c r="C52" s="11" t="e">
        <f t="shared" si="2"/>
        <v>#REF!</v>
      </c>
      <c r="D52" s="11" t="e">
        <f t="shared" si="0"/>
        <v>#REF!</v>
      </c>
      <c r="E52" s="11" t="e">
        <f t="shared" si="1"/>
        <v>#REF!</v>
      </c>
      <c r="F52" s="12" t="e">
        <f t="shared" si="3"/>
        <v>#REF!</v>
      </c>
    </row>
    <row r="53" spans="1:6" x14ac:dyDescent="0.2">
      <c r="A53" s="117"/>
      <c r="B53" s="10">
        <v>46</v>
      </c>
      <c r="C53" s="11" t="e">
        <f t="shared" si="2"/>
        <v>#REF!</v>
      </c>
      <c r="D53" s="11" t="e">
        <f t="shared" si="0"/>
        <v>#REF!</v>
      </c>
      <c r="E53" s="11" t="e">
        <f t="shared" si="1"/>
        <v>#REF!</v>
      </c>
      <c r="F53" s="12" t="e">
        <f t="shared" si="3"/>
        <v>#REF!</v>
      </c>
    </row>
    <row r="54" spans="1:6" x14ac:dyDescent="0.2">
      <c r="A54" s="117"/>
      <c r="B54" s="10">
        <v>47</v>
      </c>
      <c r="C54" s="11" t="e">
        <f t="shared" si="2"/>
        <v>#REF!</v>
      </c>
      <c r="D54" s="11" t="e">
        <f t="shared" si="0"/>
        <v>#REF!</v>
      </c>
      <c r="E54" s="11" t="e">
        <f t="shared" si="1"/>
        <v>#REF!</v>
      </c>
      <c r="F54" s="12" t="e">
        <f t="shared" si="3"/>
        <v>#REF!</v>
      </c>
    </row>
    <row r="55" spans="1:6" x14ac:dyDescent="0.2">
      <c r="A55" s="118"/>
      <c r="B55" s="13">
        <v>48</v>
      </c>
      <c r="C55" s="14" t="e">
        <f t="shared" si="2"/>
        <v>#REF!</v>
      </c>
      <c r="D55" s="14" t="e">
        <f t="shared" si="0"/>
        <v>#REF!</v>
      </c>
      <c r="E55" s="14" t="e">
        <f t="shared" si="1"/>
        <v>#REF!</v>
      </c>
      <c r="F55" s="15" t="e">
        <f t="shared" si="3"/>
        <v>#REF!</v>
      </c>
    </row>
    <row r="56" spans="1:6" ht="12.75" customHeight="1" x14ac:dyDescent="0.2">
      <c r="A56" s="116" t="s">
        <v>80</v>
      </c>
      <c r="B56" s="7">
        <v>49</v>
      </c>
      <c r="C56" s="8" t="e">
        <f t="shared" si="2"/>
        <v>#REF!</v>
      </c>
      <c r="D56" s="8" t="e">
        <f t="shared" si="0"/>
        <v>#REF!</v>
      </c>
      <c r="E56" s="8" t="e">
        <f t="shared" si="1"/>
        <v>#REF!</v>
      </c>
      <c r="F56" s="9" t="e">
        <f t="shared" si="3"/>
        <v>#REF!</v>
      </c>
    </row>
    <row r="57" spans="1:6" x14ac:dyDescent="0.2">
      <c r="A57" s="117"/>
      <c r="B57" s="10">
        <v>50</v>
      </c>
      <c r="C57" s="11" t="e">
        <f t="shared" si="2"/>
        <v>#REF!</v>
      </c>
      <c r="D57" s="11" t="e">
        <f t="shared" si="0"/>
        <v>#REF!</v>
      </c>
      <c r="E57" s="11" t="e">
        <f t="shared" si="1"/>
        <v>#REF!</v>
      </c>
      <c r="F57" s="12" t="e">
        <f t="shared" si="3"/>
        <v>#REF!</v>
      </c>
    </row>
    <row r="58" spans="1:6" x14ac:dyDescent="0.2">
      <c r="A58" s="117"/>
      <c r="B58" s="10">
        <v>51</v>
      </c>
      <c r="C58" s="11" t="e">
        <f t="shared" si="2"/>
        <v>#REF!</v>
      </c>
      <c r="D58" s="11" t="e">
        <f t="shared" si="0"/>
        <v>#REF!</v>
      </c>
      <c r="E58" s="11" t="e">
        <f t="shared" si="1"/>
        <v>#REF!</v>
      </c>
      <c r="F58" s="12" t="e">
        <f t="shared" si="3"/>
        <v>#REF!</v>
      </c>
    </row>
    <row r="59" spans="1:6" x14ac:dyDescent="0.2">
      <c r="A59" s="117"/>
      <c r="B59" s="10">
        <v>52</v>
      </c>
      <c r="C59" s="11" t="e">
        <f t="shared" si="2"/>
        <v>#REF!</v>
      </c>
      <c r="D59" s="11" t="e">
        <f t="shared" si="0"/>
        <v>#REF!</v>
      </c>
      <c r="E59" s="11" t="e">
        <f t="shared" si="1"/>
        <v>#REF!</v>
      </c>
      <c r="F59" s="12" t="e">
        <f t="shared" si="3"/>
        <v>#REF!</v>
      </c>
    </row>
    <row r="60" spans="1:6" x14ac:dyDescent="0.2">
      <c r="A60" s="117"/>
      <c r="B60" s="10">
        <v>53</v>
      </c>
      <c r="C60" s="11" t="e">
        <f t="shared" si="2"/>
        <v>#REF!</v>
      </c>
      <c r="D60" s="11" t="e">
        <f t="shared" si="0"/>
        <v>#REF!</v>
      </c>
      <c r="E60" s="11" t="e">
        <f t="shared" si="1"/>
        <v>#REF!</v>
      </c>
      <c r="F60" s="12" t="e">
        <f t="shared" si="3"/>
        <v>#REF!</v>
      </c>
    </row>
    <row r="61" spans="1:6" x14ac:dyDescent="0.2">
      <c r="A61" s="117"/>
      <c r="B61" s="10">
        <v>54</v>
      </c>
      <c r="C61" s="11" t="e">
        <f t="shared" si="2"/>
        <v>#REF!</v>
      </c>
      <c r="D61" s="11" t="e">
        <f t="shared" si="0"/>
        <v>#REF!</v>
      </c>
      <c r="E61" s="11" t="e">
        <f t="shared" si="1"/>
        <v>#REF!</v>
      </c>
      <c r="F61" s="12" t="e">
        <f t="shared" si="3"/>
        <v>#REF!</v>
      </c>
    </row>
    <row r="62" spans="1:6" x14ac:dyDescent="0.2">
      <c r="A62" s="117"/>
      <c r="B62" s="10">
        <v>55</v>
      </c>
      <c r="C62" s="11" t="e">
        <f t="shared" si="2"/>
        <v>#REF!</v>
      </c>
      <c r="D62" s="11" t="e">
        <f t="shared" si="0"/>
        <v>#REF!</v>
      </c>
      <c r="E62" s="11" t="e">
        <f t="shared" si="1"/>
        <v>#REF!</v>
      </c>
      <c r="F62" s="12" t="e">
        <f t="shared" si="3"/>
        <v>#REF!</v>
      </c>
    </row>
    <row r="63" spans="1:6" x14ac:dyDescent="0.2">
      <c r="A63" s="117"/>
      <c r="B63" s="10">
        <v>56</v>
      </c>
      <c r="C63" s="11" t="e">
        <f t="shared" si="2"/>
        <v>#REF!</v>
      </c>
      <c r="D63" s="11" t="e">
        <f t="shared" si="0"/>
        <v>#REF!</v>
      </c>
      <c r="E63" s="11" t="e">
        <f t="shared" si="1"/>
        <v>#REF!</v>
      </c>
      <c r="F63" s="12" t="e">
        <f t="shared" si="3"/>
        <v>#REF!</v>
      </c>
    </row>
    <row r="64" spans="1:6" x14ac:dyDescent="0.2">
      <c r="A64" s="117"/>
      <c r="B64" s="10">
        <v>57</v>
      </c>
      <c r="C64" s="11" t="e">
        <f t="shared" si="2"/>
        <v>#REF!</v>
      </c>
      <c r="D64" s="11" t="e">
        <f t="shared" si="0"/>
        <v>#REF!</v>
      </c>
      <c r="E64" s="11" t="e">
        <f t="shared" si="1"/>
        <v>#REF!</v>
      </c>
      <c r="F64" s="12" t="e">
        <f t="shared" si="3"/>
        <v>#REF!</v>
      </c>
    </row>
    <row r="65" spans="1:7" x14ac:dyDescent="0.2">
      <c r="A65" s="117"/>
      <c r="B65" s="10">
        <v>58</v>
      </c>
      <c r="C65" s="11" t="e">
        <f t="shared" si="2"/>
        <v>#REF!</v>
      </c>
      <c r="D65" s="11" t="e">
        <f t="shared" si="0"/>
        <v>#REF!</v>
      </c>
      <c r="E65" s="11" t="e">
        <f t="shared" si="1"/>
        <v>#REF!</v>
      </c>
      <c r="F65" s="12" t="e">
        <f t="shared" si="3"/>
        <v>#REF!</v>
      </c>
    </row>
    <row r="66" spans="1:7" x14ac:dyDescent="0.2">
      <c r="A66" s="117"/>
      <c r="B66" s="10">
        <v>59</v>
      </c>
      <c r="C66" s="11" t="e">
        <f t="shared" si="2"/>
        <v>#REF!</v>
      </c>
      <c r="D66" s="11" t="e">
        <f t="shared" si="0"/>
        <v>#REF!</v>
      </c>
      <c r="E66" s="11" t="e">
        <f t="shared" si="1"/>
        <v>#REF!</v>
      </c>
      <c r="F66" s="12" t="e">
        <f t="shared" si="3"/>
        <v>#REF!</v>
      </c>
    </row>
    <row r="67" spans="1:7" x14ac:dyDescent="0.2">
      <c r="A67" s="118"/>
      <c r="B67" s="13">
        <v>60</v>
      </c>
      <c r="C67" s="14" t="e">
        <f t="shared" si="2"/>
        <v>#REF!</v>
      </c>
      <c r="D67" s="14" t="e">
        <f t="shared" si="0"/>
        <v>#REF!</v>
      </c>
      <c r="E67" s="14" t="e">
        <f t="shared" si="1"/>
        <v>#REF!</v>
      </c>
      <c r="F67" s="15" t="e">
        <f t="shared" si="3"/>
        <v>#REF!</v>
      </c>
      <c r="G67" s="20" t="e">
        <f>SUM(E8:E67)</f>
        <v>#REF!</v>
      </c>
    </row>
    <row r="68" spans="1:7" ht="12.75" customHeight="1" x14ac:dyDescent="0.2">
      <c r="A68" s="116" t="s">
        <v>81</v>
      </c>
      <c r="B68" s="7">
        <v>61</v>
      </c>
      <c r="C68" s="8" t="e">
        <f t="shared" si="2"/>
        <v>#REF!</v>
      </c>
      <c r="D68" s="8" t="e">
        <f t="shared" si="0"/>
        <v>#REF!</v>
      </c>
      <c r="E68" s="8" t="e">
        <f t="shared" si="1"/>
        <v>#REF!</v>
      </c>
      <c r="F68" s="9" t="e">
        <f t="shared" si="3"/>
        <v>#REF!</v>
      </c>
    </row>
    <row r="69" spans="1:7" x14ac:dyDescent="0.2">
      <c r="A69" s="117"/>
      <c r="B69" s="10">
        <v>62</v>
      </c>
      <c r="C69" s="11" t="e">
        <f t="shared" si="2"/>
        <v>#REF!</v>
      </c>
      <c r="D69" s="11" t="e">
        <f t="shared" si="0"/>
        <v>#REF!</v>
      </c>
      <c r="E69" s="11" t="e">
        <f t="shared" si="1"/>
        <v>#REF!</v>
      </c>
      <c r="F69" s="12" t="e">
        <f t="shared" si="3"/>
        <v>#REF!</v>
      </c>
    </row>
    <row r="70" spans="1:7" x14ac:dyDescent="0.2">
      <c r="A70" s="117"/>
      <c r="B70" s="10">
        <v>63</v>
      </c>
      <c r="C70" s="11" t="e">
        <f t="shared" si="2"/>
        <v>#REF!</v>
      </c>
      <c r="D70" s="11" t="e">
        <f t="shared" si="0"/>
        <v>#REF!</v>
      </c>
      <c r="E70" s="11" t="e">
        <f t="shared" si="1"/>
        <v>#REF!</v>
      </c>
      <c r="F70" s="12" t="e">
        <f t="shared" si="3"/>
        <v>#REF!</v>
      </c>
    </row>
    <row r="71" spans="1:7" x14ac:dyDescent="0.2">
      <c r="A71" s="117"/>
      <c r="B71" s="10">
        <v>64</v>
      </c>
      <c r="C71" s="11" t="e">
        <f t="shared" si="2"/>
        <v>#REF!</v>
      </c>
      <c r="D71" s="11" t="e">
        <f t="shared" si="0"/>
        <v>#REF!</v>
      </c>
      <c r="E71" s="11" t="e">
        <f t="shared" si="1"/>
        <v>#REF!</v>
      </c>
      <c r="F71" s="12" t="e">
        <f t="shared" si="3"/>
        <v>#REF!</v>
      </c>
    </row>
    <row r="72" spans="1:7" x14ac:dyDescent="0.2">
      <c r="A72" s="117"/>
      <c r="B72" s="10">
        <v>65</v>
      </c>
      <c r="C72" s="11" t="e">
        <f t="shared" si="2"/>
        <v>#REF!</v>
      </c>
      <c r="D72" s="11" t="e">
        <f t="shared" ref="D72:D135" si="4">PPMT($C$2/12,1,($C$3*12)+1-B72,C72,0)*-1</f>
        <v>#REF!</v>
      </c>
      <c r="E72" s="11" t="e">
        <f t="shared" ref="E72:E135" si="5">IPMT($C$2/12,1,($C$3*12)+1-B72,C72,0)*-1</f>
        <v>#REF!</v>
      </c>
      <c r="F72" s="12" t="e">
        <f t="shared" si="3"/>
        <v>#REF!</v>
      </c>
    </row>
    <row r="73" spans="1:7" x14ac:dyDescent="0.2">
      <c r="A73" s="117"/>
      <c r="B73" s="10">
        <v>66</v>
      </c>
      <c r="C73" s="11" t="e">
        <f t="shared" ref="C73:C136" si="6">C72-D72</f>
        <v>#REF!</v>
      </c>
      <c r="D73" s="11" t="e">
        <f t="shared" si="4"/>
        <v>#REF!</v>
      </c>
      <c r="E73" s="11" t="e">
        <f t="shared" si="5"/>
        <v>#REF!</v>
      </c>
      <c r="F73" s="12" t="e">
        <f t="shared" ref="F73:F136" si="7">SUM(D73:E73)</f>
        <v>#REF!</v>
      </c>
    </row>
    <row r="74" spans="1:7" x14ac:dyDescent="0.2">
      <c r="A74" s="117"/>
      <c r="B74" s="10">
        <v>67</v>
      </c>
      <c r="C74" s="11" t="e">
        <f t="shared" si="6"/>
        <v>#REF!</v>
      </c>
      <c r="D74" s="11" t="e">
        <f t="shared" si="4"/>
        <v>#REF!</v>
      </c>
      <c r="E74" s="11" t="e">
        <f t="shared" si="5"/>
        <v>#REF!</v>
      </c>
      <c r="F74" s="12" t="e">
        <f t="shared" si="7"/>
        <v>#REF!</v>
      </c>
    </row>
    <row r="75" spans="1:7" x14ac:dyDescent="0.2">
      <c r="A75" s="117"/>
      <c r="B75" s="10">
        <v>68</v>
      </c>
      <c r="C75" s="11" t="e">
        <f t="shared" si="6"/>
        <v>#REF!</v>
      </c>
      <c r="D75" s="11" t="e">
        <f t="shared" si="4"/>
        <v>#REF!</v>
      </c>
      <c r="E75" s="11" t="e">
        <f t="shared" si="5"/>
        <v>#REF!</v>
      </c>
      <c r="F75" s="12" t="e">
        <f t="shared" si="7"/>
        <v>#REF!</v>
      </c>
    </row>
    <row r="76" spans="1:7" x14ac:dyDescent="0.2">
      <c r="A76" s="117"/>
      <c r="B76" s="10">
        <v>69</v>
      </c>
      <c r="C76" s="11" t="e">
        <f t="shared" si="6"/>
        <v>#REF!</v>
      </c>
      <c r="D76" s="11" t="e">
        <f t="shared" si="4"/>
        <v>#REF!</v>
      </c>
      <c r="E76" s="11" t="e">
        <f t="shared" si="5"/>
        <v>#REF!</v>
      </c>
      <c r="F76" s="12" t="e">
        <f t="shared" si="7"/>
        <v>#REF!</v>
      </c>
    </row>
    <row r="77" spans="1:7" x14ac:dyDescent="0.2">
      <c r="A77" s="117"/>
      <c r="B77" s="10">
        <v>70</v>
      </c>
      <c r="C77" s="11" t="e">
        <f t="shared" si="6"/>
        <v>#REF!</v>
      </c>
      <c r="D77" s="11" t="e">
        <f t="shared" si="4"/>
        <v>#REF!</v>
      </c>
      <c r="E77" s="11" t="e">
        <f t="shared" si="5"/>
        <v>#REF!</v>
      </c>
      <c r="F77" s="12" t="e">
        <f t="shared" si="7"/>
        <v>#REF!</v>
      </c>
    </row>
    <row r="78" spans="1:7" x14ac:dyDescent="0.2">
      <c r="A78" s="117"/>
      <c r="B78" s="10">
        <v>71</v>
      </c>
      <c r="C78" s="11" t="e">
        <f t="shared" si="6"/>
        <v>#REF!</v>
      </c>
      <c r="D78" s="11" t="e">
        <f t="shared" si="4"/>
        <v>#REF!</v>
      </c>
      <c r="E78" s="11" t="e">
        <f t="shared" si="5"/>
        <v>#REF!</v>
      </c>
      <c r="F78" s="12" t="e">
        <f t="shared" si="7"/>
        <v>#REF!</v>
      </c>
    </row>
    <row r="79" spans="1:7" x14ac:dyDescent="0.2">
      <c r="A79" s="118"/>
      <c r="B79" s="13">
        <v>72</v>
      </c>
      <c r="C79" s="14" t="e">
        <f t="shared" si="6"/>
        <v>#REF!</v>
      </c>
      <c r="D79" s="14" t="e">
        <f t="shared" si="4"/>
        <v>#REF!</v>
      </c>
      <c r="E79" s="14" t="e">
        <f t="shared" si="5"/>
        <v>#REF!</v>
      </c>
      <c r="F79" s="15" t="e">
        <f t="shared" si="7"/>
        <v>#REF!</v>
      </c>
    </row>
    <row r="80" spans="1:7" ht="12.75" customHeight="1" x14ac:dyDescent="0.2">
      <c r="A80" s="116" t="s">
        <v>82</v>
      </c>
      <c r="B80" s="7">
        <v>73</v>
      </c>
      <c r="C80" s="8" t="e">
        <f t="shared" si="6"/>
        <v>#REF!</v>
      </c>
      <c r="D80" s="8" t="e">
        <f t="shared" si="4"/>
        <v>#REF!</v>
      </c>
      <c r="E80" s="8" t="e">
        <f t="shared" si="5"/>
        <v>#REF!</v>
      </c>
      <c r="F80" s="9" t="e">
        <f t="shared" si="7"/>
        <v>#REF!</v>
      </c>
    </row>
    <row r="81" spans="1:6" x14ac:dyDescent="0.2">
      <c r="A81" s="117"/>
      <c r="B81" s="10">
        <v>74</v>
      </c>
      <c r="C81" s="11" t="e">
        <f t="shared" si="6"/>
        <v>#REF!</v>
      </c>
      <c r="D81" s="11" t="e">
        <f t="shared" si="4"/>
        <v>#REF!</v>
      </c>
      <c r="E81" s="11" t="e">
        <f t="shared" si="5"/>
        <v>#REF!</v>
      </c>
      <c r="F81" s="12" t="e">
        <f t="shared" si="7"/>
        <v>#REF!</v>
      </c>
    </row>
    <row r="82" spans="1:6" x14ac:dyDescent="0.2">
      <c r="A82" s="117"/>
      <c r="B82" s="10">
        <v>75</v>
      </c>
      <c r="C82" s="11" t="e">
        <f t="shared" si="6"/>
        <v>#REF!</v>
      </c>
      <c r="D82" s="11" t="e">
        <f t="shared" si="4"/>
        <v>#REF!</v>
      </c>
      <c r="E82" s="11" t="e">
        <f t="shared" si="5"/>
        <v>#REF!</v>
      </c>
      <c r="F82" s="12" t="e">
        <f t="shared" si="7"/>
        <v>#REF!</v>
      </c>
    </row>
    <row r="83" spans="1:6" x14ac:dyDescent="0.2">
      <c r="A83" s="117"/>
      <c r="B83" s="10">
        <v>76</v>
      </c>
      <c r="C83" s="11" t="e">
        <f t="shared" si="6"/>
        <v>#REF!</v>
      </c>
      <c r="D83" s="11" t="e">
        <f t="shared" si="4"/>
        <v>#REF!</v>
      </c>
      <c r="E83" s="11" t="e">
        <f t="shared" si="5"/>
        <v>#REF!</v>
      </c>
      <c r="F83" s="12" t="e">
        <f t="shared" si="7"/>
        <v>#REF!</v>
      </c>
    </row>
    <row r="84" spans="1:6" x14ac:dyDescent="0.2">
      <c r="A84" s="117"/>
      <c r="B84" s="10">
        <v>77</v>
      </c>
      <c r="C84" s="11" t="e">
        <f t="shared" si="6"/>
        <v>#REF!</v>
      </c>
      <c r="D84" s="11" t="e">
        <f t="shared" si="4"/>
        <v>#REF!</v>
      </c>
      <c r="E84" s="11" t="e">
        <f t="shared" si="5"/>
        <v>#REF!</v>
      </c>
      <c r="F84" s="12" t="e">
        <f t="shared" si="7"/>
        <v>#REF!</v>
      </c>
    </row>
    <row r="85" spans="1:6" x14ac:dyDescent="0.2">
      <c r="A85" s="117"/>
      <c r="B85" s="10">
        <v>78</v>
      </c>
      <c r="C85" s="11" t="e">
        <f t="shared" si="6"/>
        <v>#REF!</v>
      </c>
      <c r="D85" s="11" t="e">
        <f t="shared" si="4"/>
        <v>#REF!</v>
      </c>
      <c r="E85" s="11" t="e">
        <f t="shared" si="5"/>
        <v>#REF!</v>
      </c>
      <c r="F85" s="12" t="e">
        <f t="shared" si="7"/>
        <v>#REF!</v>
      </c>
    </row>
    <row r="86" spans="1:6" x14ac:dyDescent="0.2">
      <c r="A86" s="117"/>
      <c r="B86" s="10">
        <v>79</v>
      </c>
      <c r="C86" s="11" t="e">
        <f t="shared" si="6"/>
        <v>#REF!</v>
      </c>
      <c r="D86" s="11" t="e">
        <f t="shared" si="4"/>
        <v>#REF!</v>
      </c>
      <c r="E86" s="11" t="e">
        <f t="shared" si="5"/>
        <v>#REF!</v>
      </c>
      <c r="F86" s="12" t="e">
        <f t="shared" si="7"/>
        <v>#REF!</v>
      </c>
    </row>
    <row r="87" spans="1:6" x14ac:dyDescent="0.2">
      <c r="A87" s="117"/>
      <c r="B87" s="10">
        <v>80</v>
      </c>
      <c r="C87" s="11" t="e">
        <f t="shared" si="6"/>
        <v>#REF!</v>
      </c>
      <c r="D87" s="11" t="e">
        <f t="shared" si="4"/>
        <v>#REF!</v>
      </c>
      <c r="E87" s="11" t="e">
        <f t="shared" si="5"/>
        <v>#REF!</v>
      </c>
      <c r="F87" s="12" t="e">
        <f t="shared" si="7"/>
        <v>#REF!</v>
      </c>
    </row>
    <row r="88" spans="1:6" x14ac:dyDescent="0.2">
      <c r="A88" s="117"/>
      <c r="B88" s="10">
        <v>81</v>
      </c>
      <c r="C88" s="11" t="e">
        <f t="shared" si="6"/>
        <v>#REF!</v>
      </c>
      <c r="D88" s="11" t="e">
        <f t="shared" si="4"/>
        <v>#REF!</v>
      </c>
      <c r="E88" s="11" t="e">
        <f t="shared" si="5"/>
        <v>#REF!</v>
      </c>
      <c r="F88" s="12" t="e">
        <f t="shared" si="7"/>
        <v>#REF!</v>
      </c>
    </row>
    <row r="89" spans="1:6" x14ac:dyDescent="0.2">
      <c r="A89" s="117"/>
      <c r="B89" s="10">
        <v>82</v>
      </c>
      <c r="C89" s="11" t="e">
        <f t="shared" si="6"/>
        <v>#REF!</v>
      </c>
      <c r="D89" s="11" t="e">
        <f t="shared" si="4"/>
        <v>#REF!</v>
      </c>
      <c r="E89" s="11" t="e">
        <f t="shared" si="5"/>
        <v>#REF!</v>
      </c>
      <c r="F89" s="12" t="e">
        <f t="shared" si="7"/>
        <v>#REF!</v>
      </c>
    </row>
    <row r="90" spans="1:6" x14ac:dyDescent="0.2">
      <c r="A90" s="117"/>
      <c r="B90" s="10">
        <v>83</v>
      </c>
      <c r="C90" s="11" t="e">
        <f t="shared" si="6"/>
        <v>#REF!</v>
      </c>
      <c r="D90" s="11" t="e">
        <f t="shared" si="4"/>
        <v>#REF!</v>
      </c>
      <c r="E90" s="11" t="e">
        <f t="shared" si="5"/>
        <v>#REF!</v>
      </c>
      <c r="F90" s="12" t="e">
        <f t="shared" si="7"/>
        <v>#REF!</v>
      </c>
    </row>
    <row r="91" spans="1:6" x14ac:dyDescent="0.2">
      <c r="A91" s="118"/>
      <c r="B91" s="13">
        <v>84</v>
      </c>
      <c r="C91" s="14" t="e">
        <f t="shared" si="6"/>
        <v>#REF!</v>
      </c>
      <c r="D91" s="14" t="e">
        <f t="shared" si="4"/>
        <v>#REF!</v>
      </c>
      <c r="E91" s="14" t="e">
        <f t="shared" si="5"/>
        <v>#REF!</v>
      </c>
      <c r="F91" s="15" t="e">
        <f t="shared" si="7"/>
        <v>#REF!</v>
      </c>
    </row>
    <row r="92" spans="1:6" ht="12.75" customHeight="1" x14ac:dyDescent="0.2">
      <c r="A92" s="116" t="s">
        <v>83</v>
      </c>
      <c r="B92" s="7">
        <v>85</v>
      </c>
      <c r="C92" s="8" t="e">
        <f t="shared" si="6"/>
        <v>#REF!</v>
      </c>
      <c r="D92" s="8" t="e">
        <f t="shared" si="4"/>
        <v>#REF!</v>
      </c>
      <c r="E92" s="8" t="e">
        <f t="shared" si="5"/>
        <v>#REF!</v>
      </c>
      <c r="F92" s="9" t="e">
        <f t="shared" si="7"/>
        <v>#REF!</v>
      </c>
    </row>
    <row r="93" spans="1:6" x14ac:dyDescent="0.2">
      <c r="A93" s="117"/>
      <c r="B93" s="10">
        <v>86</v>
      </c>
      <c r="C93" s="11" t="e">
        <f t="shared" si="6"/>
        <v>#REF!</v>
      </c>
      <c r="D93" s="11" t="e">
        <f t="shared" si="4"/>
        <v>#REF!</v>
      </c>
      <c r="E93" s="11" t="e">
        <f t="shared" si="5"/>
        <v>#REF!</v>
      </c>
      <c r="F93" s="12" t="e">
        <f t="shared" si="7"/>
        <v>#REF!</v>
      </c>
    </row>
    <row r="94" spans="1:6" x14ac:dyDescent="0.2">
      <c r="A94" s="117"/>
      <c r="B94" s="10">
        <v>87</v>
      </c>
      <c r="C94" s="11" t="e">
        <f t="shared" si="6"/>
        <v>#REF!</v>
      </c>
      <c r="D94" s="11" t="e">
        <f t="shared" si="4"/>
        <v>#REF!</v>
      </c>
      <c r="E94" s="11" t="e">
        <f t="shared" si="5"/>
        <v>#REF!</v>
      </c>
      <c r="F94" s="12" t="e">
        <f t="shared" si="7"/>
        <v>#REF!</v>
      </c>
    </row>
    <row r="95" spans="1:6" x14ac:dyDescent="0.2">
      <c r="A95" s="117"/>
      <c r="B95" s="10">
        <v>88</v>
      </c>
      <c r="C95" s="11" t="e">
        <f t="shared" si="6"/>
        <v>#REF!</v>
      </c>
      <c r="D95" s="11" t="e">
        <f t="shared" si="4"/>
        <v>#REF!</v>
      </c>
      <c r="E95" s="11" t="e">
        <f t="shared" si="5"/>
        <v>#REF!</v>
      </c>
      <c r="F95" s="12" t="e">
        <f t="shared" si="7"/>
        <v>#REF!</v>
      </c>
    </row>
    <row r="96" spans="1:6" x14ac:dyDescent="0.2">
      <c r="A96" s="117"/>
      <c r="B96" s="10">
        <v>89</v>
      </c>
      <c r="C96" s="11" t="e">
        <f t="shared" si="6"/>
        <v>#REF!</v>
      </c>
      <c r="D96" s="11" t="e">
        <f t="shared" si="4"/>
        <v>#REF!</v>
      </c>
      <c r="E96" s="11" t="e">
        <f t="shared" si="5"/>
        <v>#REF!</v>
      </c>
      <c r="F96" s="12" t="e">
        <f t="shared" si="7"/>
        <v>#REF!</v>
      </c>
    </row>
    <row r="97" spans="1:6" x14ac:dyDescent="0.2">
      <c r="A97" s="117"/>
      <c r="B97" s="10">
        <v>90</v>
      </c>
      <c r="C97" s="11" t="e">
        <f t="shared" si="6"/>
        <v>#REF!</v>
      </c>
      <c r="D97" s="11" t="e">
        <f t="shared" si="4"/>
        <v>#REF!</v>
      </c>
      <c r="E97" s="11" t="e">
        <f t="shared" si="5"/>
        <v>#REF!</v>
      </c>
      <c r="F97" s="12" t="e">
        <f t="shared" si="7"/>
        <v>#REF!</v>
      </c>
    </row>
    <row r="98" spans="1:6" x14ac:dyDescent="0.2">
      <c r="A98" s="117"/>
      <c r="B98" s="10">
        <v>91</v>
      </c>
      <c r="C98" s="11" t="e">
        <f t="shared" si="6"/>
        <v>#REF!</v>
      </c>
      <c r="D98" s="11" t="e">
        <f t="shared" si="4"/>
        <v>#REF!</v>
      </c>
      <c r="E98" s="11" t="e">
        <f t="shared" si="5"/>
        <v>#REF!</v>
      </c>
      <c r="F98" s="12" t="e">
        <f t="shared" si="7"/>
        <v>#REF!</v>
      </c>
    </row>
    <row r="99" spans="1:6" x14ac:dyDescent="0.2">
      <c r="A99" s="117"/>
      <c r="B99" s="10">
        <v>92</v>
      </c>
      <c r="C99" s="11" t="e">
        <f t="shared" si="6"/>
        <v>#REF!</v>
      </c>
      <c r="D99" s="11" t="e">
        <f t="shared" si="4"/>
        <v>#REF!</v>
      </c>
      <c r="E99" s="11" t="e">
        <f t="shared" si="5"/>
        <v>#REF!</v>
      </c>
      <c r="F99" s="12" t="e">
        <f t="shared" si="7"/>
        <v>#REF!</v>
      </c>
    </row>
    <row r="100" spans="1:6" x14ac:dyDescent="0.2">
      <c r="A100" s="117"/>
      <c r="B100" s="10">
        <v>93</v>
      </c>
      <c r="C100" s="11" t="e">
        <f t="shared" si="6"/>
        <v>#REF!</v>
      </c>
      <c r="D100" s="11" t="e">
        <f t="shared" si="4"/>
        <v>#REF!</v>
      </c>
      <c r="E100" s="11" t="e">
        <f t="shared" si="5"/>
        <v>#REF!</v>
      </c>
      <c r="F100" s="12" t="e">
        <f t="shared" si="7"/>
        <v>#REF!</v>
      </c>
    </row>
    <row r="101" spans="1:6" x14ac:dyDescent="0.2">
      <c r="A101" s="117"/>
      <c r="B101" s="10">
        <v>94</v>
      </c>
      <c r="C101" s="11" t="e">
        <f t="shared" si="6"/>
        <v>#REF!</v>
      </c>
      <c r="D101" s="11" t="e">
        <f t="shared" si="4"/>
        <v>#REF!</v>
      </c>
      <c r="E101" s="11" t="e">
        <f t="shared" si="5"/>
        <v>#REF!</v>
      </c>
      <c r="F101" s="12" t="e">
        <f t="shared" si="7"/>
        <v>#REF!</v>
      </c>
    </row>
    <row r="102" spans="1:6" x14ac:dyDescent="0.2">
      <c r="A102" s="117"/>
      <c r="B102" s="10">
        <v>95</v>
      </c>
      <c r="C102" s="11" t="e">
        <f t="shared" si="6"/>
        <v>#REF!</v>
      </c>
      <c r="D102" s="11" t="e">
        <f t="shared" si="4"/>
        <v>#REF!</v>
      </c>
      <c r="E102" s="11" t="e">
        <f t="shared" si="5"/>
        <v>#REF!</v>
      </c>
      <c r="F102" s="12" t="e">
        <f t="shared" si="7"/>
        <v>#REF!</v>
      </c>
    </row>
    <row r="103" spans="1:6" x14ac:dyDescent="0.2">
      <c r="A103" s="118"/>
      <c r="B103" s="13">
        <v>96</v>
      </c>
      <c r="C103" s="14" t="e">
        <f t="shared" si="6"/>
        <v>#REF!</v>
      </c>
      <c r="D103" s="14" t="e">
        <f t="shared" si="4"/>
        <v>#REF!</v>
      </c>
      <c r="E103" s="14" t="e">
        <f t="shared" si="5"/>
        <v>#REF!</v>
      </c>
      <c r="F103" s="15" t="e">
        <f t="shared" si="7"/>
        <v>#REF!</v>
      </c>
    </row>
    <row r="104" spans="1:6" ht="12.75" customHeight="1" x14ac:dyDescent="0.2">
      <c r="A104" s="116" t="s">
        <v>84</v>
      </c>
      <c r="B104" s="7">
        <v>97</v>
      </c>
      <c r="C104" s="8" t="e">
        <f t="shared" si="6"/>
        <v>#REF!</v>
      </c>
      <c r="D104" s="8" t="e">
        <f t="shared" si="4"/>
        <v>#REF!</v>
      </c>
      <c r="E104" s="8" t="e">
        <f t="shared" si="5"/>
        <v>#REF!</v>
      </c>
      <c r="F104" s="9" t="e">
        <f t="shared" si="7"/>
        <v>#REF!</v>
      </c>
    </row>
    <row r="105" spans="1:6" x14ac:dyDescent="0.2">
      <c r="A105" s="117"/>
      <c r="B105" s="10">
        <v>98</v>
      </c>
      <c r="C105" s="11" t="e">
        <f t="shared" si="6"/>
        <v>#REF!</v>
      </c>
      <c r="D105" s="11" t="e">
        <f t="shared" si="4"/>
        <v>#REF!</v>
      </c>
      <c r="E105" s="11" t="e">
        <f t="shared" si="5"/>
        <v>#REF!</v>
      </c>
      <c r="F105" s="12" t="e">
        <f t="shared" si="7"/>
        <v>#REF!</v>
      </c>
    </row>
    <row r="106" spans="1:6" x14ac:dyDescent="0.2">
      <c r="A106" s="117"/>
      <c r="B106" s="10">
        <v>99</v>
      </c>
      <c r="C106" s="11" t="e">
        <f t="shared" si="6"/>
        <v>#REF!</v>
      </c>
      <c r="D106" s="11" t="e">
        <f t="shared" si="4"/>
        <v>#REF!</v>
      </c>
      <c r="E106" s="11" t="e">
        <f t="shared" si="5"/>
        <v>#REF!</v>
      </c>
      <c r="F106" s="12" t="e">
        <f t="shared" si="7"/>
        <v>#REF!</v>
      </c>
    </row>
    <row r="107" spans="1:6" x14ac:dyDescent="0.2">
      <c r="A107" s="117"/>
      <c r="B107" s="10">
        <v>100</v>
      </c>
      <c r="C107" s="11" t="e">
        <f t="shared" si="6"/>
        <v>#REF!</v>
      </c>
      <c r="D107" s="11" t="e">
        <f t="shared" si="4"/>
        <v>#REF!</v>
      </c>
      <c r="E107" s="11" t="e">
        <f t="shared" si="5"/>
        <v>#REF!</v>
      </c>
      <c r="F107" s="12" t="e">
        <f t="shared" si="7"/>
        <v>#REF!</v>
      </c>
    </row>
    <row r="108" spans="1:6" x14ac:dyDescent="0.2">
      <c r="A108" s="117"/>
      <c r="B108" s="10">
        <v>101</v>
      </c>
      <c r="C108" s="11" t="e">
        <f t="shared" si="6"/>
        <v>#REF!</v>
      </c>
      <c r="D108" s="11" t="e">
        <f t="shared" si="4"/>
        <v>#REF!</v>
      </c>
      <c r="E108" s="11" t="e">
        <f t="shared" si="5"/>
        <v>#REF!</v>
      </c>
      <c r="F108" s="12" t="e">
        <f t="shared" si="7"/>
        <v>#REF!</v>
      </c>
    </row>
    <row r="109" spans="1:6" x14ac:dyDescent="0.2">
      <c r="A109" s="117"/>
      <c r="B109" s="10">
        <v>102</v>
      </c>
      <c r="C109" s="11" t="e">
        <f t="shared" si="6"/>
        <v>#REF!</v>
      </c>
      <c r="D109" s="11" t="e">
        <f t="shared" si="4"/>
        <v>#REF!</v>
      </c>
      <c r="E109" s="11" t="e">
        <f t="shared" si="5"/>
        <v>#REF!</v>
      </c>
      <c r="F109" s="12" t="e">
        <f t="shared" si="7"/>
        <v>#REF!</v>
      </c>
    </row>
    <row r="110" spans="1:6" x14ac:dyDescent="0.2">
      <c r="A110" s="117"/>
      <c r="B110" s="10">
        <v>103</v>
      </c>
      <c r="C110" s="11" t="e">
        <f t="shared" si="6"/>
        <v>#REF!</v>
      </c>
      <c r="D110" s="11" t="e">
        <f t="shared" si="4"/>
        <v>#REF!</v>
      </c>
      <c r="E110" s="11" t="e">
        <f t="shared" si="5"/>
        <v>#REF!</v>
      </c>
      <c r="F110" s="12" t="e">
        <f t="shared" si="7"/>
        <v>#REF!</v>
      </c>
    </row>
    <row r="111" spans="1:6" x14ac:dyDescent="0.2">
      <c r="A111" s="117"/>
      <c r="B111" s="10">
        <v>104</v>
      </c>
      <c r="C111" s="11" t="e">
        <f t="shared" si="6"/>
        <v>#REF!</v>
      </c>
      <c r="D111" s="11" t="e">
        <f t="shared" si="4"/>
        <v>#REF!</v>
      </c>
      <c r="E111" s="11" t="e">
        <f t="shared" si="5"/>
        <v>#REF!</v>
      </c>
      <c r="F111" s="12" t="e">
        <f t="shared" si="7"/>
        <v>#REF!</v>
      </c>
    </row>
    <row r="112" spans="1:6" x14ac:dyDescent="0.2">
      <c r="A112" s="117"/>
      <c r="B112" s="10">
        <v>105</v>
      </c>
      <c r="C112" s="11" t="e">
        <f t="shared" si="6"/>
        <v>#REF!</v>
      </c>
      <c r="D112" s="11" t="e">
        <f t="shared" si="4"/>
        <v>#REF!</v>
      </c>
      <c r="E112" s="11" t="e">
        <f t="shared" si="5"/>
        <v>#REF!</v>
      </c>
      <c r="F112" s="12" t="e">
        <f t="shared" si="7"/>
        <v>#REF!</v>
      </c>
    </row>
    <row r="113" spans="1:6" x14ac:dyDescent="0.2">
      <c r="A113" s="117"/>
      <c r="B113" s="10">
        <v>106</v>
      </c>
      <c r="C113" s="11" t="e">
        <f t="shared" si="6"/>
        <v>#REF!</v>
      </c>
      <c r="D113" s="11" t="e">
        <f t="shared" si="4"/>
        <v>#REF!</v>
      </c>
      <c r="E113" s="11" t="e">
        <f t="shared" si="5"/>
        <v>#REF!</v>
      </c>
      <c r="F113" s="12" t="e">
        <f t="shared" si="7"/>
        <v>#REF!</v>
      </c>
    </row>
    <row r="114" spans="1:6" x14ac:dyDescent="0.2">
      <c r="A114" s="117"/>
      <c r="B114" s="10">
        <v>107</v>
      </c>
      <c r="C114" s="11" t="e">
        <f t="shared" si="6"/>
        <v>#REF!</v>
      </c>
      <c r="D114" s="11" t="e">
        <f t="shared" si="4"/>
        <v>#REF!</v>
      </c>
      <c r="E114" s="11" t="e">
        <f t="shared" si="5"/>
        <v>#REF!</v>
      </c>
      <c r="F114" s="12" t="e">
        <f t="shared" si="7"/>
        <v>#REF!</v>
      </c>
    </row>
    <row r="115" spans="1:6" x14ac:dyDescent="0.2">
      <c r="A115" s="118"/>
      <c r="B115" s="13">
        <v>108</v>
      </c>
      <c r="C115" s="14" t="e">
        <f t="shared" si="6"/>
        <v>#REF!</v>
      </c>
      <c r="D115" s="14" t="e">
        <f t="shared" si="4"/>
        <v>#REF!</v>
      </c>
      <c r="E115" s="14" t="e">
        <f t="shared" si="5"/>
        <v>#REF!</v>
      </c>
      <c r="F115" s="15" t="e">
        <f t="shared" si="7"/>
        <v>#REF!</v>
      </c>
    </row>
    <row r="116" spans="1:6" ht="12.75" customHeight="1" x14ac:dyDescent="0.2">
      <c r="A116" s="116" t="s">
        <v>85</v>
      </c>
      <c r="B116" s="7">
        <v>109</v>
      </c>
      <c r="C116" s="8" t="e">
        <f t="shared" si="6"/>
        <v>#REF!</v>
      </c>
      <c r="D116" s="8" t="e">
        <f t="shared" si="4"/>
        <v>#REF!</v>
      </c>
      <c r="E116" s="8" t="e">
        <f t="shared" si="5"/>
        <v>#REF!</v>
      </c>
      <c r="F116" s="9" t="e">
        <f t="shared" si="7"/>
        <v>#REF!</v>
      </c>
    </row>
    <row r="117" spans="1:6" x14ac:dyDescent="0.2">
      <c r="A117" s="117"/>
      <c r="B117" s="10">
        <v>110</v>
      </c>
      <c r="C117" s="11" t="e">
        <f t="shared" si="6"/>
        <v>#REF!</v>
      </c>
      <c r="D117" s="11" t="e">
        <f t="shared" si="4"/>
        <v>#REF!</v>
      </c>
      <c r="E117" s="11" t="e">
        <f t="shared" si="5"/>
        <v>#REF!</v>
      </c>
      <c r="F117" s="12" t="e">
        <f t="shared" si="7"/>
        <v>#REF!</v>
      </c>
    </row>
    <row r="118" spans="1:6" x14ac:dyDescent="0.2">
      <c r="A118" s="117"/>
      <c r="B118" s="10">
        <v>111</v>
      </c>
      <c r="C118" s="11" t="e">
        <f t="shared" si="6"/>
        <v>#REF!</v>
      </c>
      <c r="D118" s="11" t="e">
        <f t="shared" si="4"/>
        <v>#REF!</v>
      </c>
      <c r="E118" s="11" t="e">
        <f t="shared" si="5"/>
        <v>#REF!</v>
      </c>
      <c r="F118" s="12" t="e">
        <f t="shared" si="7"/>
        <v>#REF!</v>
      </c>
    </row>
    <row r="119" spans="1:6" x14ac:dyDescent="0.2">
      <c r="A119" s="117"/>
      <c r="B119" s="10">
        <v>112</v>
      </c>
      <c r="C119" s="11" t="e">
        <f t="shared" si="6"/>
        <v>#REF!</v>
      </c>
      <c r="D119" s="11" t="e">
        <f t="shared" si="4"/>
        <v>#REF!</v>
      </c>
      <c r="E119" s="11" t="e">
        <f t="shared" si="5"/>
        <v>#REF!</v>
      </c>
      <c r="F119" s="12" t="e">
        <f t="shared" si="7"/>
        <v>#REF!</v>
      </c>
    </row>
    <row r="120" spans="1:6" x14ac:dyDescent="0.2">
      <c r="A120" s="117"/>
      <c r="B120" s="10">
        <v>113</v>
      </c>
      <c r="C120" s="11" t="e">
        <f t="shared" si="6"/>
        <v>#REF!</v>
      </c>
      <c r="D120" s="11" t="e">
        <f t="shared" si="4"/>
        <v>#REF!</v>
      </c>
      <c r="E120" s="11" t="e">
        <f t="shared" si="5"/>
        <v>#REF!</v>
      </c>
      <c r="F120" s="12" t="e">
        <f t="shared" si="7"/>
        <v>#REF!</v>
      </c>
    </row>
    <row r="121" spans="1:6" x14ac:dyDescent="0.2">
      <c r="A121" s="117"/>
      <c r="B121" s="10">
        <v>114</v>
      </c>
      <c r="C121" s="11" t="e">
        <f t="shared" si="6"/>
        <v>#REF!</v>
      </c>
      <c r="D121" s="11" t="e">
        <f t="shared" si="4"/>
        <v>#REF!</v>
      </c>
      <c r="E121" s="11" t="e">
        <f t="shared" si="5"/>
        <v>#REF!</v>
      </c>
      <c r="F121" s="12" t="e">
        <f t="shared" si="7"/>
        <v>#REF!</v>
      </c>
    </row>
    <row r="122" spans="1:6" x14ac:dyDescent="0.2">
      <c r="A122" s="117"/>
      <c r="B122" s="10">
        <v>115</v>
      </c>
      <c r="C122" s="11" t="e">
        <f t="shared" si="6"/>
        <v>#REF!</v>
      </c>
      <c r="D122" s="11" t="e">
        <f t="shared" si="4"/>
        <v>#REF!</v>
      </c>
      <c r="E122" s="11" t="e">
        <f t="shared" si="5"/>
        <v>#REF!</v>
      </c>
      <c r="F122" s="12" t="e">
        <f t="shared" si="7"/>
        <v>#REF!</v>
      </c>
    </row>
    <row r="123" spans="1:6" x14ac:dyDescent="0.2">
      <c r="A123" s="117"/>
      <c r="B123" s="10">
        <v>116</v>
      </c>
      <c r="C123" s="11" t="e">
        <f t="shared" si="6"/>
        <v>#REF!</v>
      </c>
      <c r="D123" s="11" t="e">
        <f t="shared" si="4"/>
        <v>#REF!</v>
      </c>
      <c r="E123" s="11" t="e">
        <f t="shared" si="5"/>
        <v>#REF!</v>
      </c>
      <c r="F123" s="12" t="e">
        <f t="shared" si="7"/>
        <v>#REF!</v>
      </c>
    </row>
    <row r="124" spans="1:6" x14ac:dyDescent="0.2">
      <c r="A124" s="117"/>
      <c r="B124" s="10">
        <v>117</v>
      </c>
      <c r="C124" s="11" t="e">
        <f t="shared" si="6"/>
        <v>#REF!</v>
      </c>
      <c r="D124" s="11" t="e">
        <f t="shared" si="4"/>
        <v>#REF!</v>
      </c>
      <c r="E124" s="11" t="e">
        <f t="shared" si="5"/>
        <v>#REF!</v>
      </c>
      <c r="F124" s="12" t="e">
        <f t="shared" si="7"/>
        <v>#REF!</v>
      </c>
    </row>
    <row r="125" spans="1:6" x14ac:dyDescent="0.2">
      <c r="A125" s="117"/>
      <c r="B125" s="10">
        <v>118</v>
      </c>
      <c r="C125" s="11" t="e">
        <f t="shared" si="6"/>
        <v>#REF!</v>
      </c>
      <c r="D125" s="11" t="e">
        <f t="shared" si="4"/>
        <v>#REF!</v>
      </c>
      <c r="E125" s="11" t="e">
        <f t="shared" si="5"/>
        <v>#REF!</v>
      </c>
      <c r="F125" s="12" t="e">
        <f t="shared" si="7"/>
        <v>#REF!</v>
      </c>
    </row>
    <row r="126" spans="1:6" x14ac:dyDescent="0.2">
      <c r="A126" s="117"/>
      <c r="B126" s="10">
        <v>119</v>
      </c>
      <c r="C126" s="11" t="e">
        <f t="shared" si="6"/>
        <v>#REF!</v>
      </c>
      <c r="D126" s="11" t="e">
        <f t="shared" si="4"/>
        <v>#REF!</v>
      </c>
      <c r="E126" s="11" t="e">
        <f t="shared" si="5"/>
        <v>#REF!</v>
      </c>
      <c r="F126" s="12" t="e">
        <f t="shared" si="7"/>
        <v>#REF!</v>
      </c>
    </row>
    <row r="127" spans="1:6" x14ac:dyDescent="0.2">
      <c r="A127" s="118"/>
      <c r="B127" s="13">
        <v>120</v>
      </c>
      <c r="C127" s="14" t="e">
        <f t="shared" si="6"/>
        <v>#REF!</v>
      </c>
      <c r="D127" s="14" t="e">
        <f t="shared" si="4"/>
        <v>#REF!</v>
      </c>
      <c r="E127" s="14" t="e">
        <f t="shared" si="5"/>
        <v>#REF!</v>
      </c>
      <c r="F127" s="15" t="e">
        <f t="shared" si="7"/>
        <v>#REF!</v>
      </c>
    </row>
    <row r="128" spans="1:6" ht="12.75" customHeight="1" x14ac:dyDescent="0.2">
      <c r="A128" s="116" t="s">
        <v>86</v>
      </c>
      <c r="B128" s="7">
        <v>121</v>
      </c>
      <c r="C128" s="8" t="e">
        <f t="shared" si="6"/>
        <v>#REF!</v>
      </c>
      <c r="D128" s="8" t="e">
        <f t="shared" si="4"/>
        <v>#REF!</v>
      </c>
      <c r="E128" s="8" t="e">
        <f t="shared" si="5"/>
        <v>#REF!</v>
      </c>
      <c r="F128" s="9" t="e">
        <f t="shared" si="7"/>
        <v>#REF!</v>
      </c>
    </row>
    <row r="129" spans="1:6" x14ac:dyDescent="0.2">
      <c r="A129" s="117"/>
      <c r="B129" s="10">
        <v>122</v>
      </c>
      <c r="C129" s="11" t="e">
        <f t="shared" si="6"/>
        <v>#REF!</v>
      </c>
      <c r="D129" s="11" t="e">
        <f t="shared" si="4"/>
        <v>#REF!</v>
      </c>
      <c r="E129" s="11" t="e">
        <f t="shared" si="5"/>
        <v>#REF!</v>
      </c>
      <c r="F129" s="12" t="e">
        <f t="shared" si="7"/>
        <v>#REF!</v>
      </c>
    </row>
    <row r="130" spans="1:6" x14ac:dyDescent="0.2">
      <c r="A130" s="117"/>
      <c r="B130" s="10">
        <v>123</v>
      </c>
      <c r="C130" s="11" t="e">
        <f t="shared" si="6"/>
        <v>#REF!</v>
      </c>
      <c r="D130" s="11" t="e">
        <f t="shared" si="4"/>
        <v>#REF!</v>
      </c>
      <c r="E130" s="11" t="e">
        <f t="shared" si="5"/>
        <v>#REF!</v>
      </c>
      <c r="F130" s="12" t="e">
        <f t="shared" si="7"/>
        <v>#REF!</v>
      </c>
    </row>
    <row r="131" spans="1:6" x14ac:dyDescent="0.2">
      <c r="A131" s="117"/>
      <c r="B131" s="10">
        <v>124</v>
      </c>
      <c r="C131" s="11" t="e">
        <f t="shared" si="6"/>
        <v>#REF!</v>
      </c>
      <c r="D131" s="11" t="e">
        <f t="shared" si="4"/>
        <v>#REF!</v>
      </c>
      <c r="E131" s="11" t="e">
        <f t="shared" si="5"/>
        <v>#REF!</v>
      </c>
      <c r="F131" s="12" t="e">
        <f t="shared" si="7"/>
        <v>#REF!</v>
      </c>
    </row>
    <row r="132" spans="1:6" x14ac:dyDescent="0.2">
      <c r="A132" s="117"/>
      <c r="B132" s="10">
        <v>125</v>
      </c>
      <c r="C132" s="11" t="e">
        <f t="shared" si="6"/>
        <v>#REF!</v>
      </c>
      <c r="D132" s="11" t="e">
        <f t="shared" si="4"/>
        <v>#REF!</v>
      </c>
      <c r="E132" s="11" t="e">
        <f t="shared" si="5"/>
        <v>#REF!</v>
      </c>
      <c r="F132" s="12" t="e">
        <f t="shared" si="7"/>
        <v>#REF!</v>
      </c>
    </row>
    <row r="133" spans="1:6" x14ac:dyDescent="0.2">
      <c r="A133" s="117"/>
      <c r="B133" s="10">
        <v>126</v>
      </c>
      <c r="C133" s="11" t="e">
        <f t="shared" si="6"/>
        <v>#REF!</v>
      </c>
      <c r="D133" s="11" t="e">
        <f t="shared" si="4"/>
        <v>#REF!</v>
      </c>
      <c r="E133" s="11" t="e">
        <f t="shared" si="5"/>
        <v>#REF!</v>
      </c>
      <c r="F133" s="12" t="e">
        <f t="shared" si="7"/>
        <v>#REF!</v>
      </c>
    </row>
    <row r="134" spans="1:6" x14ac:dyDescent="0.2">
      <c r="A134" s="117"/>
      <c r="B134" s="10">
        <v>127</v>
      </c>
      <c r="C134" s="11" t="e">
        <f t="shared" si="6"/>
        <v>#REF!</v>
      </c>
      <c r="D134" s="11" t="e">
        <f t="shared" si="4"/>
        <v>#REF!</v>
      </c>
      <c r="E134" s="11" t="e">
        <f t="shared" si="5"/>
        <v>#REF!</v>
      </c>
      <c r="F134" s="12" t="e">
        <f t="shared" si="7"/>
        <v>#REF!</v>
      </c>
    </row>
    <row r="135" spans="1:6" x14ac:dyDescent="0.2">
      <c r="A135" s="117"/>
      <c r="B135" s="10">
        <v>128</v>
      </c>
      <c r="C135" s="11" t="e">
        <f t="shared" si="6"/>
        <v>#REF!</v>
      </c>
      <c r="D135" s="11" t="e">
        <f t="shared" si="4"/>
        <v>#REF!</v>
      </c>
      <c r="E135" s="11" t="e">
        <f t="shared" si="5"/>
        <v>#REF!</v>
      </c>
      <c r="F135" s="12" t="e">
        <f t="shared" si="7"/>
        <v>#REF!</v>
      </c>
    </row>
    <row r="136" spans="1:6" x14ac:dyDescent="0.2">
      <c r="A136" s="117"/>
      <c r="B136" s="10">
        <v>129</v>
      </c>
      <c r="C136" s="11" t="e">
        <f t="shared" si="6"/>
        <v>#REF!</v>
      </c>
      <c r="D136" s="11" t="e">
        <f t="shared" ref="D136:D199" si="8">PPMT($C$2/12,1,($C$3*12)+1-B136,C136,0)*-1</f>
        <v>#REF!</v>
      </c>
      <c r="E136" s="11" t="e">
        <f t="shared" ref="E136:E199" si="9">IPMT($C$2/12,1,($C$3*12)+1-B136,C136,0)*-1</f>
        <v>#REF!</v>
      </c>
      <c r="F136" s="12" t="e">
        <f t="shared" si="7"/>
        <v>#REF!</v>
      </c>
    </row>
    <row r="137" spans="1:6" x14ac:dyDescent="0.2">
      <c r="A137" s="117"/>
      <c r="B137" s="10">
        <v>130</v>
      </c>
      <c r="C137" s="11" t="e">
        <f t="shared" ref="C137:C200" si="10">C136-D136</f>
        <v>#REF!</v>
      </c>
      <c r="D137" s="11" t="e">
        <f t="shared" si="8"/>
        <v>#REF!</v>
      </c>
      <c r="E137" s="11" t="e">
        <f t="shared" si="9"/>
        <v>#REF!</v>
      </c>
      <c r="F137" s="12" t="e">
        <f t="shared" ref="F137:F200" si="11">SUM(D137:E137)</f>
        <v>#REF!</v>
      </c>
    </row>
    <row r="138" spans="1:6" x14ac:dyDescent="0.2">
      <c r="A138" s="117"/>
      <c r="B138" s="10">
        <v>131</v>
      </c>
      <c r="C138" s="11" t="e">
        <f t="shared" si="10"/>
        <v>#REF!</v>
      </c>
      <c r="D138" s="11" t="e">
        <f t="shared" si="8"/>
        <v>#REF!</v>
      </c>
      <c r="E138" s="11" t="e">
        <f t="shared" si="9"/>
        <v>#REF!</v>
      </c>
      <c r="F138" s="12" t="e">
        <f t="shared" si="11"/>
        <v>#REF!</v>
      </c>
    </row>
    <row r="139" spans="1:6" x14ac:dyDescent="0.2">
      <c r="A139" s="118"/>
      <c r="B139" s="13">
        <v>132</v>
      </c>
      <c r="C139" s="14" t="e">
        <f t="shared" si="10"/>
        <v>#REF!</v>
      </c>
      <c r="D139" s="14" t="e">
        <f t="shared" si="8"/>
        <v>#REF!</v>
      </c>
      <c r="E139" s="14" t="e">
        <f t="shared" si="9"/>
        <v>#REF!</v>
      </c>
      <c r="F139" s="15" t="e">
        <f t="shared" si="11"/>
        <v>#REF!</v>
      </c>
    </row>
    <row r="140" spans="1:6" ht="12.75" customHeight="1" x14ac:dyDescent="0.2">
      <c r="A140" s="116" t="s">
        <v>87</v>
      </c>
      <c r="B140" s="7">
        <v>133</v>
      </c>
      <c r="C140" s="8" t="e">
        <f t="shared" si="10"/>
        <v>#REF!</v>
      </c>
      <c r="D140" s="8" t="e">
        <f t="shared" si="8"/>
        <v>#REF!</v>
      </c>
      <c r="E140" s="8" t="e">
        <f t="shared" si="9"/>
        <v>#REF!</v>
      </c>
      <c r="F140" s="9" t="e">
        <f t="shared" si="11"/>
        <v>#REF!</v>
      </c>
    </row>
    <row r="141" spans="1:6" x14ac:dyDescent="0.2">
      <c r="A141" s="117"/>
      <c r="B141" s="10">
        <v>134</v>
      </c>
      <c r="C141" s="11" t="e">
        <f t="shared" si="10"/>
        <v>#REF!</v>
      </c>
      <c r="D141" s="11" t="e">
        <f t="shared" si="8"/>
        <v>#REF!</v>
      </c>
      <c r="E141" s="11" t="e">
        <f t="shared" si="9"/>
        <v>#REF!</v>
      </c>
      <c r="F141" s="12" t="e">
        <f t="shared" si="11"/>
        <v>#REF!</v>
      </c>
    </row>
    <row r="142" spans="1:6" x14ac:dyDescent="0.2">
      <c r="A142" s="117"/>
      <c r="B142" s="10">
        <v>135</v>
      </c>
      <c r="C142" s="11" t="e">
        <f t="shared" si="10"/>
        <v>#REF!</v>
      </c>
      <c r="D142" s="11" t="e">
        <f t="shared" si="8"/>
        <v>#REF!</v>
      </c>
      <c r="E142" s="11" t="e">
        <f t="shared" si="9"/>
        <v>#REF!</v>
      </c>
      <c r="F142" s="12" t="e">
        <f t="shared" si="11"/>
        <v>#REF!</v>
      </c>
    </row>
    <row r="143" spans="1:6" x14ac:dyDescent="0.2">
      <c r="A143" s="117"/>
      <c r="B143" s="10">
        <v>136</v>
      </c>
      <c r="C143" s="11" t="e">
        <f t="shared" si="10"/>
        <v>#REF!</v>
      </c>
      <c r="D143" s="11" t="e">
        <f t="shared" si="8"/>
        <v>#REF!</v>
      </c>
      <c r="E143" s="11" t="e">
        <f t="shared" si="9"/>
        <v>#REF!</v>
      </c>
      <c r="F143" s="12" t="e">
        <f t="shared" si="11"/>
        <v>#REF!</v>
      </c>
    </row>
    <row r="144" spans="1:6" x14ac:dyDescent="0.2">
      <c r="A144" s="117"/>
      <c r="B144" s="10">
        <v>137</v>
      </c>
      <c r="C144" s="11" t="e">
        <f t="shared" si="10"/>
        <v>#REF!</v>
      </c>
      <c r="D144" s="11" t="e">
        <f t="shared" si="8"/>
        <v>#REF!</v>
      </c>
      <c r="E144" s="11" t="e">
        <f t="shared" si="9"/>
        <v>#REF!</v>
      </c>
      <c r="F144" s="12" t="e">
        <f t="shared" si="11"/>
        <v>#REF!</v>
      </c>
    </row>
    <row r="145" spans="1:6" x14ac:dyDescent="0.2">
      <c r="A145" s="117"/>
      <c r="B145" s="10">
        <v>138</v>
      </c>
      <c r="C145" s="11" t="e">
        <f t="shared" si="10"/>
        <v>#REF!</v>
      </c>
      <c r="D145" s="11" t="e">
        <f t="shared" si="8"/>
        <v>#REF!</v>
      </c>
      <c r="E145" s="11" t="e">
        <f t="shared" si="9"/>
        <v>#REF!</v>
      </c>
      <c r="F145" s="12" t="e">
        <f t="shared" si="11"/>
        <v>#REF!</v>
      </c>
    </row>
    <row r="146" spans="1:6" x14ac:dyDescent="0.2">
      <c r="A146" s="117"/>
      <c r="B146" s="10">
        <v>139</v>
      </c>
      <c r="C146" s="11" t="e">
        <f t="shared" si="10"/>
        <v>#REF!</v>
      </c>
      <c r="D146" s="11" t="e">
        <f t="shared" si="8"/>
        <v>#REF!</v>
      </c>
      <c r="E146" s="11" t="e">
        <f t="shared" si="9"/>
        <v>#REF!</v>
      </c>
      <c r="F146" s="12" t="e">
        <f t="shared" si="11"/>
        <v>#REF!</v>
      </c>
    </row>
    <row r="147" spans="1:6" x14ac:dyDescent="0.2">
      <c r="A147" s="117"/>
      <c r="B147" s="10">
        <v>140</v>
      </c>
      <c r="C147" s="11" t="e">
        <f t="shared" si="10"/>
        <v>#REF!</v>
      </c>
      <c r="D147" s="11" t="e">
        <f t="shared" si="8"/>
        <v>#REF!</v>
      </c>
      <c r="E147" s="11" t="e">
        <f t="shared" si="9"/>
        <v>#REF!</v>
      </c>
      <c r="F147" s="12" t="e">
        <f t="shared" si="11"/>
        <v>#REF!</v>
      </c>
    </row>
    <row r="148" spans="1:6" x14ac:dyDescent="0.2">
      <c r="A148" s="117"/>
      <c r="B148" s="10">
        <v>141</v>
      </c>
      <c r="C148" s="11" t="e">
        <f t="shared" si="10"/>
        <v>#REF!</v>
      </c>
      <c r="D148" s="11" t="e">
        <f t="shared" si="8"/>
        <v>#REF!</v>
      </c>
      <c r="E148" s="11" t="e">
        <f t="shared" si="9"/>
        <v>#REF!</v>
      </c>
      <c r="F148" s="12" t="e">
        <f t="shared" si="11"/>
        <v>#REF!</v>
      </c>
    </row>
    <row r="149" spans="1:6" x14ac:dyDescent="0.2">
      <c r="A149" s="117"/>
      <c r="B149" s="10">
        <v>142</v>
      </c>
      <c r="C149" s="11" t="e">
        <f t="shared" si="10"/>
        <v>#REF!</v>
      </c>
      <c r="D149" s="11" t="e">
        <f t="shared" si="8"/>
        <v>#REF!</v>
      </c>
      <c r="E149" s="11" t="e">
        <f t="shared" si="9"/>
        <v>#REF!</v>
      </c>
      <c r="F149" s="12" t="e">
        <f t="shared" si="11"/>
        <v>#REF!</v>
      </c>
    </row>
    <row r="150" spans="1:6" x14ac:dyDescent="0.2">
      <c r="A150" s="117"/>
      <c r="B150" s="10">
        <v>143</v>
      </c>
      <c r="C150" s="11" t="e">
        <f t="shared" si="10"/>
        <v>#REF!</v>
      </c>
      <c r="D150" s="11" t="e">
        <f t="shared" si="8"/>
        <v>#REF!</v>
      </c>
      <c r="E150" s="11" t="e">
        <f t="shared" si="9"/>
        <v>#REF!</v>
      </c>
      <c r="F150" s="12" t="e">
        <f t="shared" si="11"/>
        <v>#REF!</v>
      </c>
    </row>
    <row r="151" spans="1:6" x14ac:dyDescent="0.2">
      <c r="A151" s="118"/>
      <c r="B151" s="13">
        <v>144</v>
      </c>
      <c r="C151" s="14" t="e">
        <f t="shared" si="10"/>
        <v>#REF!</v>
      </c>
      <c r="D151" s="14" t="e">
        <f t="shared" si="8"/>
        <v>#REF!</v>
      </c>
      <c r="E151" s="14" t="e">
        <f t="shared" si="9"/>
        <v>#REF!</v>
      </c>
      <c r="F151" s="15" t="e">
        <f t="shared" si="11"/>
        <v>#REF!</v>
      </c>
    </row>
    <row r="152" spans="1:6" ht="12.75" customHeight="1" x14ac:dyDescent="0.2">
      <c r="A152" s="116" t="s">
        <v>88</v>
      </c>
      <c r="B152" s="7">
        <v>145</v>
      </c>
      <c r="C152" s="8" t="e">
        <f t="shared" si="10"/>
        <v>#REF!</v>
      </c>
      <c r="D152" s="8" t="e">
        <f t="shared" si="8"/>
        <v>#REF!</v>
      </c>
      <c r="E152" s="8" t="e">
        <f t="shared" si="9"/>
        <v>#REF!</v>
      </c>
      <c r="F152" s="9" t="e">
        <f t="shared" si="11"/>
        <v>#REF!</v>
      </c>
    </row>
    <row r="153" spans="1:6" x14ac:dyDescent="0.2">
      <c r="A153" s="117"/>
      <c r="B153" s="10">
        <v>146</v>
      </c>
      <c r="C153" s="11" t="e">
        <f t="shared" si="10"/>
        <v>#REF!</v>
      </c>
      <c r="D153" s="11" t="e">
        <f t="shared" si="8"/>
        <v>#REF!</v>
      </c>
      <c r="E153" s="11" t="e">
        <f t="shared" si="9"/>
        <v>#REF!</v>
      </c>
      <c r="F153" s="12" t="e">
        <f t="shared" si="11"/>
        <v>#REF!</v>
      </c>
    </row>
    <row r="154" spans="1:6" x14ac:dyDescent="0.2">
      <c r="A154" s="117"/>
      <c r="B154" s="10">
        <v>147</v>
      </c>
      <c r="C154" s="11" t="e">
        <f t="shared" si="10"/>
        <v>#REF!</v>
      </c>
      <c r="D154" s="11" t="e">
        <f t="shared" si="8"/>
        <v>#REF!</v>
      </c>
      <c r="E154" s="11" t="e">
        <f t="shared" si="9"/>
        <v>#REF!</v>
      </c>
      <c r="F154" s="12" t="e">
        <f t="shared" si="11"/>
        <v>#REF!</v>
      </c>
    </row>
    <row r="155" spans="1:6" x14ac:dyDescent="0.2">
      <c r="A155" s="117"/>
      <c r="B155" s="10">
        <v>148</v>
      </c>
      <c r="C155" s="11" t="e">
        <f t="shared" si="10"/>
        <v>#REF!</v>
      </c>
      <c r="D155" s="11" t="e">
        <f t="shared" si="8"/>
        <v>#REF!</v>
      </c>
      <c r="E155" s="11" t="e">
        <f t="shared" si="9"/>
        <v>#REF!</v>
      </c>
      <c r="F155" s="12" t="e">
        <f t="shared" si="11"/>
        <v>#REF!</v>
      </c>
    </row>
    <row r="156" spans="1:6" x14ac:dyDescent="0.2">
      <c r="A156" s="117"/>
      <c r="B156" s="10">
        <v>149</v>
      </c>
      <c r="C156" s="11" t="e">
        <f t="shared" si="10"/>
        <v>#REF!</v>
      </c>
      <c r="D156" s="11" t="e">
        <f t="shared" si="8"/>
        <v>#REF!</v>
      </c>
      <c r="E156" s="11" t="e">
        <f t="shared" si="9"/>
        <v>#REF!</v>
      </c>
      <c r="F156" s="12" t="e">
        <f t="shared" si="11"/>
        <v>#REF!</v>
      </c>
    </row>
    <row r="157" spans="1:6" x14ac:dyDescent="0.2">
      <c r="A157" s="117"/>
      <c r="B157" s="10">
        <v>150</v>
      </c>
      <c r="C157" s="11" t="e">
        <f t="shared" si="10"/>
        <v>#REF!</v>
      </c>
      <c r="D157" s="11" t="e">
        <f t="shared" si="8"/>
        <v>#REF!</v>
      </c>
      <c r="E157" s="11" t="e">
        <f t="shared" si="9"/>
        <v>#REF!</v>
      </c>
      <c r="F157" s="12" t="e">
        <f t="shared" si="11"/>
        <v>#REF!</v>
      </c>
    </row>
    <row r="158" spans="1:6" x14ac:dyDescent="0.2">
      <c r="A158" s="117"/>
      <c r="B158" s="10">
        <v>151</v>
      </c>
      <c r="C158" s="11" t="e">
        <f t="shared" si="10"/>
        <v>#REF!</v>
      </c>
      <c r="D158" s="11" t="e">
        <f t="shared" si="8"/>
        <v>#REF!</v>
      </c>
      <c r="E158" s="11" t="e">
        <f t="shared" si="9"/>
        <v>#REF!</v>
      </c>
      <c r="F158" s="12" t="e">
        <f t="shared" si="11"/>
        <v>#REF!</v>
      </c>
    </row>
    <row r="159" spans="1:6" x14ac:dyDescent="0.2">
      <c r="A159" s="117"/>
      <c r="B159" s="10">
        <v>152</v>
      </c>
      <c r="C159" s="11" t="e">
        <f t="shared" si="10"/>
        <v>#REF!</v>
      </c>
      <c r="D159" s="11" t="e">
        <f t="shared" si="8"/>
        <v>#REF!</v>
      </c>
      <c r="E159" s="11" t="e">
        <f t="shared" si="9"/>
        <v>#REF!</v>
      </c>
      <c r="F159" s="12" t="e">
        <f t="shared" si="11"/>
        <v>#REF!</v>
      </c>
    </row>
    <row r="160" spans="1:6" x14ac:dyDescent="0.2">
      <c r="A160" s="117"/>
      <c r="B160" s="10">
        <v>153</v>
      </c>
      <c r="C160" s="11" t="e">
        <f t="shared" si="10"/>
        <v>#REF!</v>
      </c>
      <c r="D160" s="11" t="e">
        <f t="shared" si="8"/>
        <v>#REF!</v>
      </c>
      <c r="E160" s="11" t="e">
        <f t="shared" si="9"/>
        <v>#REF!</v>
      </c>
      <c r="F160" s="12" t="e">
        <f t="shared" si="11"/>
        <v>#REF!</v>
      </c>
    </row>
    <row r="161" spans="1:6" x14ac:dyDescent="0.2">
      <c r="A161" s="117"/>
      <c r="B161" s="10">
        <v>154</v>
      </c>
      <c r="C161" s="11" t="e">
        <f t="shared" si="10"/>
        <v>#REF!</v>
      </c>
      <c r="D161" s="11" t="e">
        <f t="shared" si="8"/>
        <v>#REF!</v>
      </c>
      <c r="E161" s="11" t="e">
        <f t="shared" si="9"/>
        <v>#REF!</v>
      </c>
      <c r="F161" s="12" t="e">
        <f t="shared" si="11"/>
        <v>#REF!</v>
      </c>
    </row>
    <row r="162" spans="1:6" x14ac:dyDescent="0.2">
      <c r="A162" s="117"/>
      <c r="B162" s="10">
        <v>155</v>
      </c>
      <c r="C162" s="11" t="e">
        <f t="shared" si="10"/>
        <v>#REF!</v>
      </c>
      <c r="D162" s="11" t="e">
        <f t="shared" si="8"/>
        <v>#REF!</v>
      </c>
      <c r="E162" s="11" t="e">
        <f t="shared" si="9"/>
        <v>#REF!</v>
      </c>
      <c r="F162" s="12" t="e">
        <f t="shared" si="11"/>
        <v>#REF!</v>
      </c>
    </row>
    <row r="163" spans="1:6" x14ac:dyDescent="0.2">
      <c r="A163" s="118"/>
      <c r="B163" s="13">
        <v>156</v>
      </c>
      <c r="C163" s="14" t="e">
        <f t="shared" si="10"/>
        <v>#REF!</v>
      </c>
      <c r="D163" s="14" t="e">
        <f t="shared" si="8"/>
        <v>#REF!</v>
      </c>
      <c r="E163" s="14" t="e">
        <f t="shared" si="9"/>
        <v>#REF!</v>
      </c>
      <c r="F163" s="15" t="e">
        <f t="shared" si="11"/>
        <v>#REF!</v>
      </c>
    </row>
    <row r="164" spans="1:6" ht="12.75" customHeight="1" x14ac:dyDescent="0.2">
      <c r="A164" s="116" t="s">
        <v>89</v>
      </c>
      <c r="B164" s="7">
        <v>157</v>
      </c>
      <c r="C164" s="8" t="e">
        <f t="shared" si="10"/>
        <v>#REF!</v>
      </c>
      <c r="D164" s="8" t="e">
        <f t="shared" si="8"/>
        <v>#REF!</v>
      </c>
      <c r="E164" s="8" t="e">
        <f t="shared" si="9"/>
        <v>#REF!</v>
      </c>
      <c r="F164" s="9" t="e">
        <f t="shared" si="11"/>
        <v>#REF!</v>
      </c>
    </row>
    <row r="165" spans="1:6" x14ac:dyDescent="0.2">
      <c r="A165" s="117"/>
      <c r="B165" s="10">
        <v>158</v>
      </c>
      <c r="C165" s="11" t="e">
        <f t="shared" si="10"/>
        <v>#REF!</v>
      </c>
      <c r="D165" s="11" t="e">
        <f t="shared" si="8"/>
        <v>#REF!</v>
      </c>
      <c r="E165" s="11" t="e">
        <f t="shared" si="9"/>
        <v>#REF!</v>
      </c>
      <c r="F165" s="12" t="e">
        <f t="shared" si="11"/>
        <v>#REF!</v>
      </c>
    </row>
    <row r="166" spans="1:6" x14ac:dyDescent="0.2">
      <c r="A166" s="117"/>
      <c r="B166" s="10">
        <v>159</v>
      </c>
      <c r="C166" s="11" t="e">
        <f t="shared" si="10"/>
        <v>#REF!</v>
      </c>
      <c r="D166" s="11" t="e">
        <f t="shared" si="8"/>
        <v>#REF!</v>
      </c>
      <c r="E166" s="11" t="e">
        <f t="shared" si="9"/>
        <v>#REF!</v>
      </c>
      <c r="F166" s="12" t="e">
        <f t="shared" si="11"/>
        <v>#REF!</v>
      </c>
    </row>
    <row r="167" spans="1:6" x14ac:dyDescent="0.2">
      <c r="A167" s="117"/>
      <c r="B167" s="10">
        <v>160</v>
      </c>
      <c r="C167" s="11" t="e">
        <f t="shared" si="10"/>
        <v>#REF!</v>
      </c>
      <c r="D167" s="11" t="e">
        <f t="shared" si="8"/>
        <v>#REF!</v>
      </c>
      <c r="E167" s="11" t="e">
        <f t="shared" si="9"/>
        <v>#REF!</v>
      </c>
      <c r="F167" s="12" t="e">
        <f t="shared" si="11"/>
        <v>#REF!</v>
      </c>
    </row>
    <row r="168" spans="1:6" x14ac:dyDescent="0.2">
      <c r="A168" s="117"/>
      <c r="B168" s="10">
        <v>161</v>
      </c>
      <c r="C168" s="11" t="e">
        <f t="shared" si="10"/>
        <v>#REF!</v>
      </c>
      <c r="D168" s="11" t="e">
        <f t="shared" si="8"/>
        <v>#REF!</v>
      </c>
      <c r="E168" s="11" t="e">
        <f t="shared" si="9"/>
        <v>#REF!</v>
      </c>
      <c r="F168" s="12" t="e">
        <f t="shared" si="11"/>
        <v>#REF!</v>
      </c>
    </row>
    <row r="169" spans="1:6" x14ac:dyDescent="0.2">
      <c r="A169" s="117"/>
      <c r="B169" s="10">
        <v>162</v>
      </c>
      <c r="C169" s="11" t="e">
        <f t="shared" si="10"/>
        <v>#REF!</v>
      </c>
      <c r="D169" s="11" t="e">
        <f t="shared" si="8"/>
        <v>#REF!</v>
      </c>
      <c r="E169" s="11" t="e">
        <f t="shared" si="9"/>
        <v>#REF!</v>
      </c>
      <c r="F169" s="12" t="e">
        <f t="shared" si="11"/>
        <v>#REF!</v>
      </c>
    </row>
    <row r="170" spans="1:6" x14ac:dyDescent="0.2">
      <c r="A170" s="117"/>
      <c r="B170" s="10">
        <v>163</v>
      </c>
      <c r="C170" s="11" t="e">
        <f t="shared" si="10"/>
        <v>#REF!</v>
      </c>
      <c r="D170" s="11" t="e">
        <f t="shared" si="8"/>
        <v>#REF!</v>
      </c>
      <c r="E170" s="11" t="e">
        <f t="shared" si="9"/>
        <v>#REF!</v>
      </c>
      <c r="F170" s="12" t="e">
        <f t="shared" si="11"/>
        <v>#REF!</v>
      </c>
    </row>
    <row r="171" spans="1:6" x14ac:dyDescent="0.2">
      <c r="A171" s="117"/>
      <c r="B171" s="10">
        <v>164</v>
      </c>
      <c r="C171" s="11" t="e">
        <f t="shared" si="10"/>
        <v>#REF!</v>
      </c>
      <c r="D171" s="11" t="e">
        <f t="shared" si="8"/>
        <v>#REF!</v>
      </c>
      <c r="E171" s="11" t="e">
        <f t="shared" si="9"/>
        <v>#REF!</v>
      </c>
      <c r="F171" s="12" t="e">
        <f t="shared" si="11"/>
        <v>#REF!</v>
      </c>
    </row>
    <row r="172" spans="1:6" x14ac:dyDescent="0.2">
      <c r="A172" s="117"/>
      <c r="B172" s="10">
        <v>165</v>
      </c>
      <c r="C172" s="11" t="e">
        <f t="shared" si="10"/>
        <v>#REF!</v>
      </c>
      <c r="D172" s="11" t="e">
        <f t="shared" si="8"/>
        <v>#REF!</v>
      </c>
      <c r="E172" s="11" t="e">
        <f t="shared" si="9"/>
        <v>#REF!</v>
      </c>
      <c r="F172" s="12" t="e">
        <f t="shared" si="11"/>
        <v>#REF!</v>
      </c>
    </row>
    <row r="173" spans="1:6" x14ac:dyDescent="0.2">
      <c r="A173" s="117"/>
      <c r="B173" s="10">
        <v>166</v>
      </c>
      <c r="C173" s="11" t="e">
        <f t="shared" si="10"/>
        <v>#REF!</v>
      </c>
      <c r="D173" s="11" t="e">
        <f t="shared" si="8"/>
        <v>#REF!</v>
      </c>
      <c r="E173" s="11" t="e">
        <f t="shared" si="9"/>
        <v>#REF!</v>
      </c>
      <c r="F173" s="12" t="e">
        <f t="shared" si="11"/>
        <v>#REF!</v>
      </c>
    </row>
    <row r="174" spans="1:6" x14ac:dyDescent="0.2">
      <c r="A174" s="117"/>
      <c r="B174" s="10">
        <v>167</v>
      </c>
      <c r="C174" s="11" t="e">
        <f t="shared" si="10"/>
        <v>#REF!</v>
      </c>
      <c r="D174" s="11" t="e">
        <f t="shared" si="8"/>
        <v>#REF!</v>
      </c>
      <c r="E174" s="11" t="e">
        <f t="shared" si="9"/>
        <v>#REF!</v>
      </c>
      <c r="F174" s="12" t="e">
        <f t="shared" si="11"/>
        <v>#REF!</v>
      </c>
    </row>
    <row r="175" spans="1:6" x14ac:dyDescent="0.2">
      <c r="A175" s="118"/>
      <c r="B175" s="13">
        <v>168</v>
      </c>
      <c r="C175" s="14" t="e">
        <f t="shared" si="10"/>
        <v>#REF!</v>
      </c>
      <c r="D175" s="14" t="e">
        <f t="shared" si="8"/>
        <v>#REF!</v>
      </c>
      <c r="E175" s="14" t="e">
        <f t="shared" si="9"/>
        <v>#REF!</v>
      </c>
      <c r="F175" s="15" t="e">
        <f t="shared" si="11"/>
        <v>#REF!</v>
      </c>
    </row>
    <row r="176" spans="1:6" ht="12.75" customHeight="1" x14ac:dyDescent="0.2">
      <c r="A176" s="116" t="s">
        <v>90</v>
      </c>
      <c r="B176" s="7">
        <v>169</v>
      </c>
      <c r="C176" s="8" t="e">
        <f t="shared" si="10"/>
        <v>#REF!</v>
      </c>
      <c r="D176" s="8" t="e">
        <f t="shared" si="8"/>
        <v>#REF!</v>
      </c>
      <c r="E176" s="8" t="e">
        <f t="shared" si="9"/>
        <v>#REF!</v>
      </c>
      <c r="F176" s="9" t="e">
        <f t="shared" si="11"/>
        <v>#REF!</v>
      </c>
    </row>
    <row r="177" spans="1:6" x14ac:dyDescent="0.2">
      <c r="A177" s="117"/>
      <c r="B177" s="10">
        <v>170</v>
      </c>
      <c r="C177" s="11" t="e">
        <f t="shared" si="10"/>
        <v>#REF!</v>
      </c>
      <c r="D177" s="11" t="e">
        <f t="shared" si="8"/>
        <v>#REF!</v>
      </c>
      <c r="E177" s="11" t="e">
        <f t="shared" si="9"/>
        <v>#REF!</v>
      </c>
      <c r="F177" s="12" t="e">
        <f t="shared" si="11"/>
        <v>#REF!</v>
      </c>
    </row>
    <row r="178" spans="1:6" x14ac:dyDescent="0.2">
      <c r="A178" s="117"/>
      <c r="B178" s="10">
        <v>171</v>
      </c>
      <c r="C178" s="11" t="e">
        <f t="shared" si="10"/>
        <v>#REF!</v>
      </c>
      <c r="D178" s="11" t="e">
        <f t="shared" si="8"/>
        <v>#REF!</v>
      </c>
      <c r="E178" s="11" t="e">
        <f t="shared" si="9"/>
        <v>#REF!</v>
      </c>
      <c r="F178" s="12" t="e">
        <f t="shared" si="11"/>
        <v>#REF!</v>
      </c>
    </row>
    <row r="179" spans="1:6" x14ac:dyDescent="0.2">
      <c r="A179" s="117"/>
      <c r="B179" s="10">
        <v>172</v>
      </c>
      <c r="C179" s="11" t="e">
        <f t="shared" si="10"/>
        <v>#REF!</v>
      </c>
      <c r="D179" s="11" t="e">
        <f t="shared" si="8"/>
        <v>#REF!</v>
      </c>
      <c r="E179" s="11" t="e">
        <f t="shared" si="9"/>
        <v>#REF!</v>
      </c>
      <c r="F179" s="12" t="e">
        <f t="shared" si="11"/>
        <v>#REF!</v>
      </c>
    </row>
    <row r="180" spans="1:6" x14ac:dyDescent="0.2">
      <c r="A180" s="117"/>
      <c r="B180" s="10">
        <v>173</v>
      </c>
      <c r="C180" s="11" t="e">
        <f t="shared" si="10"/>
        <v>#REF!</v>
      </c>
      <c r="D180" s="11" t="e">
        <f t="shared" si="8"/>
        <v>#REF!</v>
      </c>
      <c r="E180" s="11" t="e">
        <f t="shared" si="9"/>
        <v>#REF!</v>
      </c>
      <c r="F180" s="12" t="e">
        <f t="shared" si="11"/>
        <v>#REF!</v>
      </c>
    </row>
    <row r="181" spans="1:6" x14ac:dyDescent="0.2">
      <c r="A181" s="117"/>
      <c r="B181" s="10">
        <v>174</v>
      </c>
      <c r="C181" s="11" t="e">
        <f t="shared" si="10"/>
        <v>#REF!</v>
      </c>
      <c r="D181" s="11" t="e">
        <f t="shared" si="8"/>
        <v>#REF!</v>
      </c>
      <c r="E181" s="11" t="e">
        <f t="shared" si="9"/>
        <v>#REF!</v>
      </c>
      <c r="F181" s="12" t="e">
        <f t="shared" si="11"/>
        <v>#REF!</v>
      </c>
    </row>
    <row r="182" spans="1:6" x14ac:dyDescent="0.2">
      <c r="A182" s="117"/>
      <c r="B182" s="10">
        <v>175</v>
      </c>
      <c r="C182" s="11" t="e">
        <f t="shared" si="10"/>
        <v>#REF!</v>
      </c>
      <c r="D182" s="11" t="e">
        <f t="shared" si="8"/>
        <v>#REF!</v>
      </c>
      <c r="E182" s="11" t="e">
        <f t="shared" si="9"/>
        <v>#REF!</v>
      </c>
      <c r="F182" s="12" t="e">
        <f t="shared" si="11"/>
        <v>#REF!</v>
      </c>
    </row>
    <row r="183" spans="1:6" x14ac:dyDescent="0.2">
      <c r="A183" s="117"/>
      <c r="B183" s="10">
        <v>176</v>
      </c>
      <c r="C183" s="11" t="e">
        <f t="shared" si="10"/>
        <v>#REF!</v>
      </c>
      <c r="D183" s="11" t="e">
        <f t="shared" si="8"/>
        <v>#REF!</v>
      </c>
      <c r="E183" s="11" t="e">
        <f t="shared" si="9"/>
        <v>#REF!</v>
      </c>
      <c r="F183" s="12" t="e">
        <f t="shared" si="11"/>
        <v>#REF!</v>
      </c>
    </row>
    <row r="184" spans="1:6" x14ac:dyDescent="0.2">
      <c r="A184" s="117"/>
      <c r="B184" s="10">
        <v>177</v>
      </c>
      <c r="C184" s="11" t="e">
        <f t="shared" si="10"/>
        <v>#REF!</v>
      </c>
      <c r="D184" s="11" t="e">
        <f t="shared" si="8"/>
        <v>#REF!</v>
      </c>
      <c r="E184" s="11" t="e">
        <f t="shared" si="9"/>
        <v>#REF!</v>
      </c>
      <c r="F184" s="12" t="e">
        <f t="shared" si="11"/>
        <v>#REF!</v>
      </c>
    </row>
    <row r="185" spans="1:6" x14ac:dyDescent="0.2">
      <c r="A185" s="117"/>
      <c r="B185" s="10">
        <v>178</v>
      </c>
      <c r="C185" s="11" t="e">
        <f t="shared" si="10"/>
        <v>#REF!</v>
      </c>
      <c r="D185" s="11" t="e">
        <f t="shared" si="8"/>
        <v>#REF!</v>
      </c>
      <c r="E185" s="11" t="e">
        <f t="shared" si="9"/>
        <v>#REF!</v>
      </c>
      <c r="F185" s="12" t="e">
        <f t="shared" si="11"/>
        <v>#REF!</v>
      </c>
    </row>
    <row r="186" spans="1:6" x14ac:dyDescent="0.2">
      <c r="A186" s="117"/>
      <c r="B186" s="10">
        <v>179</v>
      </c>
      <c r="C186" s="11" t="e">
        <f t="shared" si="10"/>
        <v>#REF!</v>
      </c>
      <c r="D186" s="11" t="e">
        <f t="shared" si="8"/>
        <v>#REF!</v>
      </c>
      <c r="E186" s="11" t="e">
        <f t="shared" si="9"/>
        <v>#REF!</v>
      </c>
      <c r="F186" s="12" t="e">
        <f t="shared" si="11"/>
        <v>#REF!</v>
      </c>
    </row>
    <row r="187" spans="1:6" x14ac:dyDescent="0.2">
      <c r="A187" s="118"/>
      <c r="B187" s="13">
        <v>180</v>
      </c>
      <c r="C187" s="14" t="e">
        <f t="shared" si="10"/>
        <v>#REF!</v>
      </c>
      <c r="D187" s="14" t="e">
        <f t="shared" si="8"/>
        <v>#REF!</v>
      </c>
      <c r="E187" s="14" t="e">
        <f t="shared" si="9"/>
        <v>#REF!</v>
      </c>
      <c r="F187" s="15" t="e">
        <f t="shared" si="11"/>
        <v>#REF!</v>
      </c>
    </row>
    <row r="188" spans="1:6" ht="12.75" customHeight="1" x14ac:dyDescent="0.2">
      <c r="A188" s="116" t="s">
        <v>91</v>
      </c>
      <c r="B188" s="7">
        <v>181</v>
      </c>
      <c r="C188" s="8" t="e">
        <f t="shared" si="10"/>
        <v>#REF!</v>
      </c>
      <c r="D188" s="8" t="e">
        <f t="shared" si="8"/>
        <v>#REF!</v>
      </c>
      <c r="E188" s="8" t="e">
        <f t="shared" si="9"/>
        <v>#REF!</v>
      </c>
      <c r="F188" s="9" t="e">
        <f t="shared" si="11"/>
        <v>#REF!</v>
      </c>
    </row>
    <row r="189" spans="1:6" x14ac:dyDescent="0.2">
      <c r="A189" s="117"/>
      <c r="B189" s="10">
        <v>182</v>
      </c>
      <c r="C189" s="11" t="e">
        <f t="shared" si="10"/>
        <v>#REF!</v>
      </c>
      <c r="D189" s="11" t="e">
        <f t="shared" si="8"/>
        <v>#REF!</v>
      </c>
      <c r="E189" s="11" t="e">
        <f t="shared" si="9"/>
        <v>#REF!</v>
      </c>
      <c r="F189" s="12" t="e">
        <f t="shared" si="11"/>
        <v>#REF!</v>
      </c>
    </row>
    <row r="190" spans="1:6" x14ac:dyDescent="0.2">
      <c r="A190" s="117"/>
      <c r="B190" s="10">
        <v>183</v>
      </c>
      <c r="C190" s="11" t="e">
        <f t="shared" si="10"/>
        <v>#REF!</v>
      </c>
      <c r="D190" s="11" t="e">
        <f t="shared" si="8"/>
        <v>#REF!</v>
      </c>
      <c r="E190" s="11" t="e">
        <f t="shared" si="9"/>
        <v>#REF!</v>
      </c>
      <c r="F190" s="12" t="e">
        <f t="shared" si="11"/>
        <v>#REF!</v>
      </c>
    </row>
    <row r="191" spans="1:6" x14ac:dyDescent="0.2">
      <c r="A191" s="117"/>
      <c r="B191" s="10">
        <v>184</v>
      </c>
      <c r="C191" s="11" t="e">
        <f t="shared" si="10"/>
        <v>#REF!</v>
      </c>
      <c r="D191" s="11" t="e">
        <f t="shared" si="8"/>
        <v>#REF!</v>
      </c>
      <c r="E191" s="11" t="e">
        <f t="shared" si="9"/>
        <v>#REF!</v>
      </c>
      <c r="F191" s="12" t="e">
        <f t="shared" si="11"/>
        <v>#REF!</v>
      </c>
    </row>
    <row r="192" spans="1:6" x14ac:dyDescent="0.2">
      <c r="A192" s="117"/>
      <c r="B192" s="10">
        <v>185</v>
      </c>
      <c r="C192" s="11" t="e">
        <f t="shared" si="10"/>
        <v>#REF!</v>
      </c>
      <c r="D192" s="11" t="e">
        <f t="shared" si="8"/>
        <v>#REF!</v>
      </c>
      <c r="E192" s="11" t="e">
        <f t="shared" si="9"/>
        <v>#REF!</v>
      </c>
      <c r="F192" s="12" t="e">
        <f t="shared" si="11"/>
        <v>#REF!</v>
      </c>
    </row>
    <row r="193" spans="1:6" x14ac:dyDescent="0.2">
      <c r="A193" s="117"/>
      <c r="B193" s="10">
        <v>186</v>
      </c>
      <c r="C193" s="11" t="e">
        <f t="shared" si="10"/>
        <v>#REF!</v>
      </c>
      <c r="D193" s="11" t="e">
        <f t="shared" si="8"/>
        <v>#REF!</v>
      </c>
      <c r="E193" s="11" t="e">
        <f t="shared" si="9"/>
        <v>#REF!</v>
      </c>
      <c r="F193" s="12" t="e">
        <f t="shared" si="11"/>
        <v>#REF!</v>
      </c>
    </row>
    <row r="194" spans="1:6" x14ac:dyDescent="0.2">
      <c r="A194" s="117"/>
      <c r="B194" s="10">
        <v>187</v>
      </c>
      <c r="C194" s="11" t="e">
        <f t="shared" si="10"/>
        <v>#REF!</v>
      </c>
      <c r="D194" s="11" t="e">
        <f t="shared" si="8"/>
        <v>#REF!</v>
      </c>
      <c r="E194" s="11" t="e">
        <f t="shared" si="9"/>
        <v>#REF!</v>
      </c>
      <c r="F194" s="12" t="e">
        <f t="shared" si="11"/>
        <v>#REF!</v>
      </c>
    </row>
    <row r="195" spans="1:6" x14ac:dyDescent="0.2">
      <c r="A195" s="117"/>
      <c r="B195" s="10">
        <v>188</v>
      </c>
      <c r="C195" s="11" t="e">
        <f t="shared" si="10"/>
        <v>#REF!</v>
      </c>
      <c r="D195" s="11" t="e">
        <f t="shared" si="8"/>
        <v>#REF!</v>
      </c>
      <c r="E195" s="11" t="e">
        <f t="shared" si="9"/>
        <v>#REF!</v>
      </c>
      <c r="F195" s="12" t="e">
        <f t="shared" si="11"/>
        <v>#REF!</v>
      </c>
    </row>
    <row r="196" spans="1:6" x14ac:dyDescent="0.2">
      <c r="A196" s="117"/>
      <c r="B196" s="10">
        <v>189</v>
      </c>
      <c r="C196" s="11" t="e">
        <f t="shared" si="10"/>
        <v>#REF!</v>
      </c>
      <c r="D196" s="11" t="e">
        <f t="shared" si="8"/>
        <v>#REF!</v>
      </c>
      <c r="E196" s="11" t="e">
        <f t="shared" si="9"/>
        <v>#REF!</v>
      </c>
      <c r="F196" s="12" t="e">
        <f t="shared" si="11"/>
        <v>#REF!</v>
      </c>
    </row>
    <row r="197" spans="1:6" x14ac:dyDescent="0.2">
      <c r="A197" s="117"/>
      <c r="B197" s="10">
        <v>190</v>
      </c>
      <c r="C197" s="11" t="e">
        <f t="shared" si="10"/>
        <v>#REF!</v>
      </c>
      <c r="D197" s="11" t="e">
        <f t="shared" si="8"/>
        <v>#REF!</v>
      </c>
      <c r="E197" s="11" t="e">
        <f t="shared" si="9"/>
        <v>#REF!</v>
      </c>
      <c r="F197" s="12" t="e">
        <f t="shared" si="11"/>
        <v>#REF!</v>
      </c>
    </row>
    <row r="198" spans="1:6" x14ac:dyDescent="0.2">
      <c r="A198" s="117"/>
      <c r="B198" s="10">
        <v>191</v>
      </c>
      <c r="C198" s="11" t="e">
        <f t="shared" si="10"/>
        <v>#REF!</v>
      </c>
      <c r="D198" s="11" t="e">
        <f t="shared" si="8"/>
        <v>#REF!</v>
      </c>
      <c r="E198" s="11" t="e">
        <f t="shared" si="9"/>
        <v>#REF!</v>
      </c>
      <c r="F198" s="12" t="e">
        <f t="shared" si="11"/>
        <v>#REF!</v>
      </c>
    </row>
    <row r="199" spans="1:6" x14ac:dyDescent="0.2">
      <c r="A199" s="118"/>
      <c r="B199" s="13">
        <v>192</v>
      </c>
      <c r="C199" s="14" t="e">
        <f t="shared" si="10"/>
        <v>#REF!</v>
      </c>
      <c r="D199" s="14" t="e">
        <f t="shared" si="8"/>
        <v>#REF!</v>
      </c>
      <c r="E199" s="14" t="e">
        <f t="shared" si="9"/>
        <v>#REF!</v>
      </c>
      <c r="F199" s="15" t="e">
        <f t="shared" si="11"/>
        <v>#REF!</v>
      </c>
    </row>
    <row r="200" spans="1:6" ht="12.75" customHeight="1" x14ac:dyDescent="0.2">
      <c r="A200" s="116" t="s">
        <v>92</v>
      </c>
      <c r="B200" s="7">
        <v>193</v>
      </c>
      <c r="C200" s="8" t="e">
        <f t="shared" si="10"/>
        <v>#REF!</v>
      </c>
      <c r="D200" s="8" t="e">
        <f t="shared" ref="D200:D263" si="12">PPMT($C$2/12,1,($C$3*12)+1-B200,C200,0)*-1</f>
        <v>#REF!</v>
      </c>
      <c r="E200" s="8" t="e">
        <f t="shared" ref="E200:E263" si="13">IPMT($C$2/12,1,($C$3*12)+1-B200,C200,0)*-1</f>
        <v>#REF!</v>
      </c>
      <c r="F200" s="9" t="e">
        <f t="shared" si="11"/>
        <v>#REF!</v>
      </c>
    </row>
    <row r="201" spans="1:6" x14ac:dyDescent="0.2">
      <c r="A201" s="117"/>
      <c r="B201" s="10">
        <v>194</v>
      </c>
      <c r="C201" s="11" t="e">
        <f t="shared" ref="C201:C264" si="14">C200-D200</f>
        <v>#REF!</v>
      </c>
      <c r="D201" s="11" t="e">
        <f t="shared" si="12"/>
        <v>#REF!</v>
      </c>
      <c r="E201" s="11" t="e">
        <f t="shared" si="13"/>
        <v>#REF!</v>
      </c>
      <c r="F201" s="12" t="e">
        <f t="shared" ref="F201:F264" si="15">SUM(D201:E201)</f>
        <v>#REF!</v>
      </c>
    </row>
    <row r="202" spans="1:6" x14ac:dyDescent="0.2">
      <c r="A202" s="117"/>
      <c r="B202" s="10">
        <v>195</v>
      </c>
      <c r="C202" s="11" t="e">
        <f t="shared" si="14"/>
        <v>#REF!</v>
      </c>
      <c r="D202" s="11" t="e">
        <f t="shared" si="12"/>
        <v>#REF!</v>
      </c>
      <c r="E202" s="11" t="e">
        <f t="shared" si="13"/>
        <v>#REF!</v>
      </c>
      <c r="F202" s="12" t="e">
        <f t="shared" si="15"/>
        <v>#REF!</v>
      </c>
    </row>
    <row r="203" spans="1:6" x14ac:dyDescent="0.2">
      <c r="A203" s="117"/>
      <c r="B203" s="10">
        <v>196</v>
      </c>
      <c r="C203" s="11" t="e">
        <f t="shared" si="14"/>
        <v>#REF!</v>
      </c>
      <c r="D203" s="11" t="e">
        <f t="shared" si="12"/>
        <v>#REF!</v>
      </c>
      <c r="E203" s="11" t="e">
        <f t="shared" si="13"/>
        <v>#REF!</v>
      </c>
      <c r="F203" s="12" t="e">
        <f t="shared" si="15"/>
        <v>#REF!</v>
      </c>
    </row>
    <row r="204" spans="1:6" x14ac:dyDescent="0.2">
      <c r="A204" s="117"/>
      <c r="B204" s="10">
        <v>197</v>
      </c>
      <c r="C204" s="11" t="e">
        <f t="shared" si="14"/>
        <v>#REF!</v>
      </c>
      <c r="D204" s="11" t="e">
        <f t="shared" si="12"/>
        <v>#REF!</v>
      </c>
      <c r="E204" s="11" t="e">
        <f t="shared" si="13"/>
        <v>#REF!</v>
      </c>
      <c r="F204" s="12" t="e">
        <f t="shared" si="15"/>
        <v>#REF!</v>
      </c>
    </row>
    <row r="205" spans="1:6" x14ac:dyDescent="0.2">
      <c r="A205" s="117"/>
      <c r="B205" s="10">
        <v>198</v>
      </c>
      <c r="C205" s="11" t="e">
        <f t="shared" si="14"/>
        <v>#REF!</v>
      </c>
      <c r="D205" s="11" t="e">
        <f t="shared" si="12"/>
        <v>#REF!</v>
      </c>
      <c r="E205" s="11" t="e">
        <f t="shared" si="13"/>
        <v>#REF!</v>
      </c>
      <c r="F205" s="12" t="e">
        <f t="shared" si="15"/>
        <v>#REF!</v>
      </c>
    </row>
    <row r="206" spans="1:6" x14ac:dyDescent="0.2">
      <c r="A206" s="117"/>
      <c r="B206" s="10">
        <v>199</v>
      </c>
      <c r="C206" s="11" t="e">
        <f t="shared" si="14"/>
        <v>#REF!</v>
      </c>
      <c r="D206" s="11" t="e">
        <f t="shared" si="12"/>
        <v>#REF!</v>
      </c>
      <c r="E206" s="11" t="e">
        <f t="shared" si="13"/>
        <v>#REF!</v>
      </c>
      <c r="F206" s="12" t="e">
        <f t="shared" si="15"/>
        <v>#REF!</v>
      </c>
    </row>
    <row r="207" spans="1:6" x14ac:dyDescent="0.2">
      <c r="A207" s="117"/>
      <c r="B207" s="10">
        <v>200</v>
      </c>
      <c r="C207" s="11" t="e">
        <f t="shared" si="14"/>
        <v>#REF!</v>
      </c>
      <c r="D207" s="11" t="e">
        <f t="shared" si="12"/>
        <v>#REF!</v>
      </c>
      <c r="E207" s="11" t="e">
        <f t="shared" si="13"/>
        <v>#REF!</v>
      </c>
      <c r="F207" s="12" t="e">
        <f t="shared" si="15"/>
        <v>#REF!</v>
      </c>
    </row>
    <row r="208" spans="1:6" x14ac:dyDescent="0.2">
      <c r="A208" s="117"/>
      <c r="B208" s="10">
        <v>201</v>
      </c>
      <c r="C208" s="11" t="e">
        <f t="shared" si="14"/>
        <v>#REF!</v>
      </c>
      <c r="D208" s="11" t="e">
        <f t="shared" si="12"/>
        <v>#REF!</v>
      </c>
      <c r="E208" s="11" t="e">
        <f t="shared" si="13"/>
        <v>#REF!</v>
      </c>
      <c r="F208" s="12" t="e">
        <f t="shared" si="15"/>
        <v>#REF!</v>
      </c>
    </row>
    <row r="209" spans="1:6" x14ac:dyDescent="0.2">
      <c r="A209" s="117"/>
      <c r="B209" s="10">
        <v>202</v>
      </c>
      <c r="C209" s="11" t="e">
        <f t="shared" si="14"/>
        <v>#REF!</v>
      </c>
      <c r="D209" s="11" t="e">
        <f t="shared" si="12"/>
        <v>#REF!</v>
      </c>
      <c r="E209" s="11" t="e">
        <f t="shared" si="13"/>
        <v>#REF!</v>
      </c>
      <c r="F209" s="12" t="e">
        <f t="shared" si="15"/>
        <v>#REF!</v>
      </c>
    </row>
    <row r="210" spans="1:6" x14ac:dyDescent="0.2">
      <c r="A210" s="117"/>
      <c r="B210" s="10">
        <v>203</v>
      </c>
      <c r="C210" s="11" t="e">
        <f t="shared" si="14"/>
        <v>#REF!</v>
      </c>
      <c r="D210" s="11" t="e">
        <f t="shared" si="12"/>
        <v>#REF!</v>
      </c>
      <c r="E210" s="11" t="e">
        <f t="shared" si="13"/>
        <v>#REF!</v>
      </c>
      <c r="F210" s="12" t="e">
        <f t="shared" si="15"/>
        <v>#REF!</v>
      </c>
    </row>
    <row r="211" spans="1:6" x14ac:dyDescent="0.2">
      <c r="A211" s="118"/>
      <c r="B211" s="13">
        <v>204</v>
      </c>
      <c r="C211" s="14" t="e">
        <f t="shared" si="14"/>
        <v>#REF!</v>
      </c>
      <c r="D211" s="14" t="e">
        <f t="shared" si="12"/>
        <v>#REF!</v>
      </c>
      <c r="E211" s="14" t="e">
        <f t="shared" si="13"/>
        <v>#REF!</v>
      </c>
      <c r="F211" s="15" t="e">
        <f t="shared" si="15"/>
        <v>#REF!</v>
      </c>
    </row>
    <row r="212" spans="1:6" ht="12.75" customHeight="1" x14ac:dyDescent="0.2">
      <c r="A212" s="116" t="s">
        <v>93</v>
      </c>
      <c r="B212" s="7">
        <v>205</v>
      </c>
      <c r="C212" s="8" t="e">
        <f t="shared" si="14"/>
        <v>#REF!</v>
      </c>
      <c r="D212" s="8" t="e">
        <f t="shared" si="12"/>
        <v>#REF!</v>
      </c>
      <c r="E212" s="8" t="e">
        <f t="shared" si="13"/>
        <v>#REF!</v>
      </c>
      <c r="F212" s="9" t="e">
        <f t="shared" si="15"/>
        <v>#REF!</v>
      </c>
    </row>
    <row r="213" spans="1:6" x14ac:dyDescent="0.2">
      <c r="A213" s="117"/>
      <c r="B213" s="10">
        <v>206</v>
      </c>
      <c r="C213" s="11" t="e">
        <f t="shared" si="14"/>
        <v>#REF!</v>
      </c>
      <c r="D213" s="11" t="e">
        <f t="shared" si="12"/>
        <v>#REF!</v>
      </c>
      <c r="E213" s="11" t="e">
        <f t="shared" si="13"/>
        <v>#REF!</v>
      </c>
      <c r="F213" s="12" t="e">
        <f t="shared" si="15"/>
        <v>#REF!</v>
      </c>
    </row>
    <row r="214" spans="1:6" x14ac:dyDescent="0.2">
      <c r="A214" s="117"/>
      <c r="B214" s="10">
        <v>207</v>
      </c>
      <c r="C214" s="11" t="e">
        <f t="shared" si="14"/>
        <v>#REF!</v>
      </c>
      <c r="D214" s="11" t="e">
        <f t="shared" si="12"/>
        <v>#REF!</v>
      </c>
      <c r="E214" s="11" t="e">
        <f t="shared" si="13"/>
        <v>#REF!</v>
      </c>
      <c r="F214" s="12" t="e">
        <f t="shared" si="15"/>
        <v>#REF!</v>
      </c>
    </row>
    <row r="215" spans="1:6" x14ac:dyDescent="0.2">
      <c r="A215" s="117"/>
      <c r="B215" s="10">
        <v>208</v>
      </c>
      <c r="C215" s="11" t="e">
        <f t="shared" si="14"/>
        <v>#REF!</v>
      </c>
      <c r="D215" s="11" t="e">
        <f t="shared" si="12"/>
        <v>#REF!</v>
      </c>
      <c r="E215" s="11" t="e">
        <f t="shared" si="13"/>
        <v>#REF!</v>
      </c>
      <c r="F215" s="12" t="e">
        <f t="shared" si="15"/>
        <v>#REF!</v>
      </c>
    </row>
    <row r="216" spans="1:6" x14ac:dyDescent="0.2">
      <c r="A216" s="117"/>
      <c r="B216" s="10">
        <v>209</v>
      </c>
      <c r="C216" s="11" t="e">
        <f t="shared" si="14"/>
        <v>#REF!</v>
      </c>
      <c r="D216" s="11" t="e">
        <f t="shared" si="12"/>
        <v>#REF!</v>
      </c>
      <c r="E216" s="11" t="e">
        <f t="shared" si="13"/>
        <v>#REF!</v>
      </c>
      <c r="F216" s="12" t="e">
        <f t="shared" si="15"/>
        <v>#REF!</v>
      </c>
    </row>
    <row r="217" spans="1:6" x14ac:dyDescent="0.2">
      <c r="A217" s="117"/>
      <c r="B217" s="10">
        <v>210</v>
      </c>
      <c r="C217" s="11" t="e">
        <f t="shared" si="14"/>
        <v>#REF!</v>
      </c>
      <c r="D217" s="11" t="e">
        <f t="shared" si="12"/>
        <v>#REF!</v>
      </c>
      <c r="E217" s="11" t="e">
        <f t="shared" si="13"/>
        <v>#REF!</v>
      </c>
      <c r="F217" s="12" t="e">
        <f t="shared" si="15"/>
        <v>#REF!</v>
      </c>
    </row>
    <row r="218" spans="1:6" x14ac:dyDescent="0.2">
      <c r="A218" s="117"/>
      <c r="B218" s="10">
        <v>211</v>
      </c>
      <c r="C218" s="11" t="e">
        <f t="shared" si="14"/>
        <v>#REF!</v>
      </c>
      <c r="D218" s="11" t="e">
        <f t="shared" si="12"/>
        <v>#REF!</v>
      </c>
      <c r="E218" s="11" t="e">
        <f t="shared" si="13"/>
        <v>#REF!</v>
      </c>
      <c r="F218" s="12" t="e">
        <f t="shared" si="15"/>
        <v>#REF!</v>
      </c>
    </row>
    <row r="219" spans="1:6" x14ac:dyDescent="0.2">
      <c r="A219" s="117"/>
      <c r="B219" s="10">
        <v>212</v>
      </c>
      <c r="C219" s="11" t="e">
        <f t="shared" si="14"/>
        <v>#REF!</v>
      </c>
      <c r="D219" s="11" t="e">
        <f t="shared" si="12"/>
        <v>#REF!</v>
      </c>
      <c r="E219" s="11" t="e">
        <f t="shared" si="13"/>
        <v>#REF!</v>
      </c>
      <c r="F219" s="12" t="e">
        <f t="shared" si="15"/>
        <v>#REF!</v>
      </c>
    </row>
    <row r="220" spans="1:6" x14ac:dyDescent="0.2">
      <c r="A220" s="117"/>
      <c r="B220" s="10">
        <v>213</v>
      </c>
      <c r="C220" s="11" t="e">
        <f t="shared" si="14"/>
        <v>#REF!</v>
      </c>
      <c r="D220" s="11" t="e">
        <f t="shared" si="12"/>
        <v>#REF!</v>
      </c>
      <c r="E220" s="11" t="e">
        <f t="shared" si="13"/>
        <v>#REF!</v>
      </c>
      <c r="F220" s="12" t="e">
        <f t="shared" si="15"/>
        <v>#REF!</v>
      </c>
    </row>
    <row r="221" spans="1:6" x14ac:dyDescent="0.2">
      <c r="A221" s="117"/>
      <c r="B221" s="10">
        <v>214</v>
      </c>
      <c r="C221" s="11" t="e">
        <f t="shared" si="14"/>
        <v>#REF!</v>
      </c>
      <c r="D221" s="11" t="e">
        <f t="shared" si="12"/>
        <v>#REF!</v>
      </c>
      <c r="E221" s="11" t="e">
        <f t="shared" si="13"/>
        <v>#REF!</v>
      </c>
      <c r="F221" s="12" t="e">
        <f t="shared" si="15"/>
        <v>#REF!</v>
      </c>
    </row>
    <row r="222" spans="1:6" x14ac:dyDescent="0.2">
      <c r="A222" s="117"/>
      <c r="B222" s="10">
        <v>215</v>
      </c>
      <c r="C222" s="11" t="e">
        <f t="shared" si="14"/>
        <v>#REF!</v>
      </c>
      <c r="D222" s="11" t="e">
        <f t="shared" si="12"/>
        <v>#REF!</v>
      </c>
      <c r="E222" s="11" t="e">
        <f t="shared" si="13"/>
        <v>#REF!</v>
      </c>
      <c r="F222" s="12" t="e">
        <f t="shared" si="15"/>
        <v>#REF!</v>
      </c>
    </row>
    <row r="223" spans="1:6" x14ac:dyDescent="0.2">
      <c r="A223" s="118"/>
      <c r="B223" s="13">
        <v>216</v>
      </c>
      <c r="C223" s="14" t="e">
        <f t="shared" si="14"/>
        <v>#REF!</v>
      </c>
      <c r="D223" s="14" t="e">
        <f t="shared" si="12"/>
        <v>#REF!</v>
      </c>
      <c r="E223" s="14" t="e">
        <f t="shared" si="13"/>
        <v>#REF!</v>
      </c>
      <c r="F223" s="15" t="e">
        <f t="shared" si="15"/>
        <v>#REF!</v>
      </c>
    </row>
    <row r="224" spans="1:6" ht="12.75" customHeight="1" x14ac:dyDescent="0.2">
      <c r="A224" s="116" t="s">
        <v>94</v>
      </c>
      <c r="B224" s="7">
        <v>217</v>
      </c>
      <c r="C224" s="8" t="e">
        <f t="shared" si="14"/>
        <v>#REF!</v>
      </c>
      <c r="D224" s="8" t="e">
        <f t="shared" si="12"/>
        <v>#REF!</v>
      </c>
      <c r="E224" s="8" t="e">
        <f t="shared" si="13"/>
        <v>#REF!</v>
      </c>
      <c r="F224" s="9" t="e">
        <f t="shared" si="15"/>
        <v>#REF!</v>
      </c>
    </row>
    <row r="225" spans="1:6" x14ac:dyDescent="0.2">
      <c r="A225" s="117"/>
      <c r="B225" s="10">
        <v>218</v>
      </c>
      <c r="C225" s="11" t="e">
        <f t="shared" si="14"/>
        <v>#REF!</v>
      </c>
      <c r="D225" s="11" t="e">
        <f t="shared" si="12"/>
        <v>#REF!</v>
      </c>
      <c r="E225" s="11" t="e">
        <f t="shared" si="13"/>
        <v>#REF!</v>
      </c>
      <c r="F225" s="12" t="e">
        <f t="shared" si="15"/>
        <v>#REF!</v>
      </c>
    </row>
    <row r="226" spans="1:6" x14ac:dyDescent="0.2">
      <c r="A226" s="117"/>
      <c r="B226" s="10">
        <v>219</v>
      </c>
      <c r="C226" s="11" t="e">
        <f t="shared" si="14"/>
        <v>#REF!</v>
      </c>
      <c r="D226" s="11" t="e">
        <f t="shared" si="12"/>
        <v>#REF!</v>
      </c>
      <c r="E226" s="11" t="e">
        <f t="shared" si="13"/>
        <v>#REF!</v>
      </c>
      <c r="F226" s="12" t="e">
        <f t="shared" si="15"/>
        <v>#REF!</v>
      </c>
    </row>
    <row r="227" spans="1:6" x14ac:dyDescent="0.2">
      <c r="A227" s="117"/>
      <c r="B227" s="10">
        <v>220</v>
      </c>
      <c r="C227" s="11" t="e">
        <f t="shared" si="14"/>
        <v>#REF!</v>
      </c>
      <c r="D227" s="11" t="e">
        <f t="shared" si="12"/>
        <v>#REF!</v>
      </c>
      <c r="E227" s="11" t="e">
        <f t="shared" si="13"/>
        <v>#REF!</v>
      </c>
      <c r="F227" s="12" t="e">
        <f t="shared" si="15"/>
        <v>#REF!</v>
      </c>
    </row>
    <row r="228" spans="1:6" x14ac:dyDescent="0.2">
      <c r="A228" s="117"/>
      <c r="B228" s="10">
        <v>221</v>
      </c>
      <c r="C228" s="11" t="e">
        <f t="shared" si="14"/>
        <v>#REF!</v>
      </c>
      <c r="D228" s="11" t="e">
        <f t="shared" si="12"/>
        <v>#REF!</v>
      </c>
      <c r="E228" s="11" t="e">
        <f t="shared" si="13"/>
        <v>#REF!</v>
      </c>
      <c r="F228" s="12" t="e">
        <f t="shared" si="15"/>
        <v>#REF!</v>
      </c>
    </row>
    <row r="229" spans="1:6" x14ac:dyDescent="0.2">
      <c r="A229" s="117"/>
      <c r="B229" s="10">
        <v>222</v>
      </c>
      <c r="C229" s="11" t="e">
        <f t="shared" si="14"/>
        <v>#REF!</v>
      </c>
      <c r="D229" s="11" t="e">
        <f t="shared" si="12"/>
        <v>#REF!</v>
      </c>
      <c r="E229" s="11" t="e">
        <f t="shared" si="13"/>
        <v>#REF!</v>
      </c>
      <c r="F229" s="12" t="e">
        <f t="shared" si="15"/>
        <v>#REF!</v>
      </c>
    </row>
    <row r="230" spans="1:6" x14ac:dyDescent="0.2">
      <c r="A230" s="117"/>
      <c r="B230" s="10">
        <v>223</v>
      </c>
      <c r="C230" s="11" t="e">
        <f t="shared" si="14"/>
        <v>#REF!</v>
      </c>
      <c r="D230" s="11" t="e">
        <f t="shared" si="12"/>
        <v>#REF!</v>
      </c>
      <c r="E230" s="11" t="e">
        <f t="shared" si="13"/>
        <v>#REF!</v>
      </c>
      <c r="F230" s="12" t="e">
        <f t="shared" si="15"/>
        <v>#REF!</v>
      </c>
    </row>
    <row r="231" spans="1:6" x14ac:dyDescent="0.2">
      <c r="A231" s="117"/>
      <c r="B231" s="10">
        <v>224</v>
      </c>
      <c r="C231" s="11" t="e">
        <f t="shared" si="14"/>
        <v>#REF!</v>
      </c>
      <c r="D231" s="11" t="e">
        <f t="shared" si="12"/>
        <v>#REF!</v>
      </c>
      <c r="E231" s="11" t="e">
        <f t="shared" si="13"/>
        <v>#REF!</v>
      </c>
      <c r="F231" s="12" t="e">
        <f t="shared" si="15"/>
        <v>#REF!</v>
      </c>
    </row>
    <row r="232" spans="1:6" x14ac:dyDescent="0.2">
      <c r="A232" s="117"/>
      <c r="B232" s="10">
        <v>225</v>
      </c>
      <c r="C232" s="11" t="e">
        <f t="shared" si="14"/>
        <v>#REF!</v>
      </c>
      <c r="D232" s="11" t="e">
        <f t="shared" si="12"/>
        <v>#REF!</v>
      </c>
      <c r="E232" s="11" t="e">
        <f t="shared" si="13"/>
        <v>#REF!</v>
      </c>
      <c r="F232" s="12" t="e">
        <f t="shared" si="15"/>
        <v>#REF!</v>
      </c>
    </row>
    <row r="233" spans="1:6" x14ac:dyDescent="0.2">
      <c r="A233" s="117"/>
      <c r="B233" s="10">
        <v>226</v>
      </c>
      <c r="C233" s="11" t="e">
        <f t="shared" si="14"/>
        <v>#REF!</v>
      </c>
      <c r="D233" s="11" t="e">
        <f t="shared" si="12"/>
        <v>#REF!</v>
      </c>
      <c r="E233" s="11" t="e">
        <f t="shared" si="13"/>
        <v>#REF!</v>
      </c>
      <c r="F233" s="12" t="e">
        <f t="shared" si="15"/>
        <v>#REF!</v>
      </c>
    </row>
    <row r="234" spans="1:6" x14ac:dyDescent="0.2">
      <c r="A234" s="117"/>
      <c r="B234" s="10">
        <v>227</v>
      </c>
      <c r="C234" s="11" t="e">
        <f t="shared" si="14"/>
        <v>#REF!</v>
      </c>
      <c r="D234" s="11" t="e">
        <f t="shared" si="12"/>
        <v>#REF!</v>
      </c>
      <c r="E234" s="11" t="e">
        <f t="shared" si="13"/>
        <v>#REF!</v>
      </c>
      <c r="F234" s="12" t="e">
        <f t="shared" si="15"/>
        <v>#REF!</v>
      </c>
    </row>
    <row r="235" spans="1:6" x14ac:dyDescent="0.2">
      <c r="A235" s="118"/>
      <c r="B235" s="13">
        <v>228</v>
      </c>
      <c r="C235" s="14" t="e">
        <f t="shared" si="14"/>
        <v>#REF!</v>
      </c>
      <c r="D235" s="14" t="e">
        <f t="shared" si="12"/>
        <v>#REF!</v>
      </c>
      <c r="E235" s="14" t="e">
        <f t="shared" si="13"/>
        <v>#REF!</v>
      </c>
      <c r="F235" s="15" t="e">
        <f t="shared" si="15"/>
        <v>#REF!</v>
      </c>
    </row>
    <row r="236" spans="1:6" ht="12.75" customHeight="1" x14ac:dyDescent="0.2">
      <c r="A236" s="116" t="s">
        <v>95</v>
      </c>
      <c r="B236" s="7">
        <v>229</v>
      </c>
      <c r="C236" s="8" t="e">
        <f t="shared" si="14"/>
        <v>#REF!</v>
      </c>
      <c r="D236" s="8" t="e">
        <f t="shared" si="12"/>
        <v>#REF!</v>
      </c>
      <c r="E236" s="8" t="e">
        <f t="shared" si="13"/>
        <v>#REF!</v>
      </c>
      <c r="F236" s="9" t="e">
        <f t="shared" si="15"/>
        <v>#REF!</v>
      </c>
    </row>
    <row r="237" spans="1:6" x14ac:dyDescent="0.2">
      <c r="A237" s="117"/>
      <c r="B237" s="10">
        <v>230</v>
      </c>
      <c r="C237" s="11" t="e">
        <f t="shared" si="14"/>
        <v>#REF!</v>
      </c>
      <c r="D237" s="11" t="e">
        <f t="shared" si="12"/>
        <v>#REF!</v>
      </c>
      <c r="E237" s="11" t="e">
        <f t="shared" si="13"/>
        <v>#REF!</v>
      </c>
      <c r="F237" s="12" t="e">
        <f t="shared" si="15"/>
        <v>#REF!</v>
      </c>
    </row>
    <row r="238" spans="1:6" x14ac:dyDescent="0.2">
      <c r="A238" s="117"/>
      <c r="B238" s="10">
        <v>231</v>
      </c>
      <c r="C238" s="11" t="e">
        <f t="shared" si="14"/>
        <v>#REF!</v>
      </c>
      <c r="D238" s="11" t="e">
        <f t="shared" si="12"/>
        <v>#REF!</v>
      </c>
      <c r="E238" s="11" t="e">
        <f t="shared" si="13"/>
        <v>#REF!</v>
      </c>
      <c r="F238" s="12" t="e">
        <f t="shared" si="15"/>
        <v>#REF!</v>
      </c>
    </row>
    <row r="239" spans="1:6" x14ac:dyDescent="0.2">
      <c r="A239" s="117"/>
      <c r="B239" s="10">
        <v>232</v>
      </c>
      <c r="C239" s="11" t="e">
        <f t="shared" si="14"/>
        <v>#REF!</v>
      </c>
      <c r="D239" s="11" t="e">
        <f t="shared" si="12"/>
        <v>#REF!</v>
      </c>
      <c r="E239" s="11" t="e">
        <f t="shared" si="13"/>
        <v>#REF!</v>
      </c>
      <c r="F239" s="12" t="e">
        <f t="shared" si="15"/>
        <v>#REF!</v>
      </c>
    </row>
    <row r="240" spans="1:6" x14ac:dyDescent="0.2">
      <c r="A240" s="117"/>
      <c r="B240" s="10">
        <v>233</v>
      </c>
      <c r="C240" s="11" t="e">
        <f t="shared" si="14"/>
        <v>#REF!</v>
      </c>
      <c r="D240" s="11" t="e">
        <f t="shared" si="12"/>
        <v>#REF!</v>
      </c>
      <c r="E240" s="11" t="e">
        <f t="shared" si="13"/>
        <v>#REF!</v>
      </c>
      <c r="F240" s="12" t="e">
        <f t="shared" si="15"/>
        <v>#REF!</v>
      </c>
    </row>
    <row r="241" spans="1:6" x14ac:dyDescent="0.2">
      <c r="A241" s="117"/>
      <c r="B241" s="10">
        <v>234</v>
      </c>
      <c r="C241" s="11" t="e">
        <f t="shared" si="14"/>
        <v>#REF!</v>
      </c>
      <c r="D241" s="11" t="e">
        <f t="shared" si="12"/>
        <v>#REF!</v>
      </c>
      <c r="E241" s="11" t="e">
        <f t="shared" si="13"/>
        <v>#REF!</v>
      </c>
      <c r="F241" s="12" t="e">
        <f t="shared" si="15"/>
        <v>#REF!</v>
      </c>
    </row>
    <row r="242" spans="1:6" x14ac:dyDescent="0.2">
      <c r="A242" s="117"/>
      <c r="B242" s="10">
        <v>235</v>
      </c>
      <c r="C242" s="11" t="e">
        <f t="shared" si="14"/>
        <v>#REF!</v>
      </c>
      <c r="D242" s="11" t="e">
        <f t="shared" si="12"/>
        <v>#REF!</v>
      </c>
      <c r="E242" s="11" t="e">
        <f t="shared" si="13"/>
        <v>#REF!</v>
      </c>
      <c r="F242" s="12" t="e">
        <f t="shared" si="15"/>
        <v>#REF!</v>
      </c>
    </row>
    <row r="243" spans="1:6" x14ac:dyDescent="0.2">
      <c r="A243" s="117"/>
      <c r="B243" s="10">
        <v>236</v>
      </c>
      <c r="C243" s="11" t="e">
        <f t="shared" si="14"/>
        <v>#REF!</v>
      </c>
      <c r="D243" s="11" t="e">
        <f t="shared" si="12"/>
        <v>#REF!</v>
      </c>
      <c r="E243" s="11" t="e">
        <f t="shared" si="13"/>
        <v>#REF!</v>
      </c>
      <c r="F243" s="12" t="e">
        <f t="shared" si="15"/>
        <v>#REF!</v>
      </c>
    </row>
    <row r="244" spans="1:6" x14ac:dyDescent="0.2">
      <c r="A244" s="117"/>
      <c r="B244" s="10">
        <v>237</v>
      </c>
      <c r="C244" s="11" t="e">
        <f t="shared" si="14"/>
        <v>#REF!</v>
      </c>
      <c r="D244" s="11" t="e">
        <f t="shared" si="12"/>
        <v>#REF!</v>
      </c>
      <c r="E244" s="11" t="e">
        <f t="shared" si="13"/>
        <v>#REF!</v>
      </c>
      <c r="F244" s="12" t="e">
        <f t="shared" si="15"/>
        <v>#REF!</v>
      </c>
    </row>
    <row r="245" spans="1:6" x14ac:dyDescent="0.2">
      <c r="A245" s="117"/>
      <c r="B245" s="10">
        <v>238</v>
      </c>
      <c r="C245" s="11" t="e">
        <f t="shared" si="14"/>
        <v>#REF!</v>
      </c>
      <c r="D245" s="11" t="e">
        <f t="shared" si="12"/>
        <v>#REF!</v>
      </c>
      <c r="E245" s="11" t="e">
        <f t="shared" si="13"/>
        <v>#REF!</v>
      </c>
      <c r="F245" s="12" t="e">
        <f t="shared" si="15"/>
        <v>#REF!</v>
      </c>
    </row>
    <row r="246" spans="1:6" x14ac:dyDescent="0.2">
      <c r="A246" s="117"/>
      <c r="B246" s="10">
        <v>239</v>
      </c>
      <c r="C246" s="11" t="e">
        <f t="shared" si="14"/>
        <v>#REF!</v>
      </c>
      <c r="D246" s="11" t="e">
        <f t="shared" si="12"/>
        <v>#REF!</v>
      </c>
      <c r="E246" s="11" t="e">
        <f t="shared" si="13"/>
        <v>#REF!</v>
      </c>
      <c r="F246" s="12" t="e">
        <f t="shared" si="15"/>
        <v>#REF!</v>
      </c>
    </row>
    <row r="247" spans="1:6" x14ac:dyDescent="0.2">
      <c r="A247" s="118"/>
      <c r="B247" s="13">
        <v>240</v>
      </c>
      <c r="C247" s="14" t="e">
        <f t="shared" si="14"/>
        <v>#REF!</v>
      </c>
      <c r="D247" s="14" t="e">
        <f t="shared" si="12"/>
        <v>#REF!</v>
      </c>
      <c r="E247" s="14" t="e">
        <f t="shared" si="13"/>
        <v>#REF!</v>
      </c>
      <c r="F247" s="15" t="e">
        <f t="shared" si="15"/>
        <v>#REF!</v>
      </c>
    </row>
    <row r="248" spans="1:6" ht="12.75" customHeight="1" x14ac:dyDescent="0.2">
      <c r="A248" s="116" t="s">
        <v>96</v>
      </c>
      <c r="B248" s="7">
        <v>241</v>
      </c>
      <c r="C248" s="8" t="e">
        <f t="shared" si="14"/>
        <v>#REF!</v>
      </c>
      <c r="D248" s="8" t="e">
        <f t="shared" si="12"/>
        <v>#REF!</v>
      </c>
      <c r="E248" s="8" t="e">
        <f t="shared" si="13"/>
        <v>#REF!</v>
      </c>
      <c r="F248" s="9" t="e">
        <f t="shared" si="15"/>
        <v>#REF!</v>
      </c>
    </row>
    <row r="249" spans="1:6" x14ac:dyDescent="0.2">
      <c r="A249" s="117"/>
      <c r="B249" s="10">
        <v>242</v>
      </c>
      <c r="C249" s="11" t="e">
        <f t="shared" si="14"/>
        <v>#REF!</v>
      </c>
      <c r="D249" s="11" t="e">
        <f t="shared" si="12"/>
        <v>#REF!</v>
      </c>
      <c r="E249" s="11" t="e">
        <f t="shared" si="13"/>
        <v>#REF!</v>
      </c>
      <c r="F249" s="12" t="e">
        <f t="shared" si="15"/>
        <v>#REF!</v>
      </c>
    </row>
    <row r="250" spans="1:6" x14ac:dyDescent="0.2">
      <c r="A250" s="117"/>
      <c r="B250" s="10">
        <v>243</v>
      </c>
      <c r="C250" s="11" t="e">
        <f t="shared" si="14"/>
        <v>#REF!</v>
      </c>
      <c r="D250" s="11" t="e">
        <f t="shared" si="12"/>
        <v>#REF!</v>
      </c>
      <c r="E250" s="11" t="e">
        <f t="shared" si="13"/>
        <v>#REF!</v>
      </c>
      <c r="F250" s="12" t="e">
        <f t="shared" si="15"/>
        <v>#REF!</v>
      </c>
    </row>
    <row r="251" spans="1:6" x14ac:dyDescent="0.2">
      <c r="A251" s="117"/>
      <c r="B251" s="10">
        <v>244</v>
      </c>
      <c r="C251" s="11" t="e">
        <f t="shared" si="14"/>
        <v>#REF!</v>
      </c>
      <c r="D251" s="11" t="e">
        <f t="shared" si="12"/>
        <v>#REF!</v>
      </c>
      <c r="E251" s="11" t="e">
        <f t="shared" si="13"/>
        <v>#REF!</v>
      </c>
      <c r="F251" s="12" t="e">
        <f t="shared" si="15"/>
        <v>#REF!</v>
      </c>
    </row>
    <row r="252" spans="1:6" x14ac:dyDescent="0.2">
      <c r="A252" s="117"/>
      <c r="B252" s="10">
        <v>245</v>
      </c>
      <c r="C252" s="11" t="e">
        <f t="shared" si="14"/>
        <v>#REF!</v>
      </c>
      <c r="D252" s="11" t="e">
        <f t="shared" si="12"/>
        <v>#REF!</v>
      </c>
      <c r="E252" s="11" t="e">
        <f t="shared" si="13"/>
        <v>#REF!</v>
      </c>
      <c r="F252" s="12" t="e">
        <f t="shared" si="15"/>
        <v>#REF!</v>
      </c>
    </row>
    <row r="253" spans="1:6" x14ac:dyDescent="0.2">
      <c r="A253" s="117"/>
      <c r="B253" s="10">
        <v>246</v>
      </c>
      <c r="C253" s="11" t="e">
        <f t="shared" si="14"/>
        <v>#REF!</v>
      </c>
      <c r="D253" s="11" t="e">
        <f t="shared" si="12"/>
        <v>#REF!</v>
      </c>
      <c r="E253" s="11" t="e">
        <f t="shared" si="13"/>
        <v>#REF!</v>
      </c>
      <c r="F253" s="12" t="e">
        <f t="shared" si="15"/>
        <v>#REF!</v>
      </c>
    </row>
    <row r="254" spans="1:6" x14ac:dyDescent="0.2">
      <c r="A254" s="117"/>
      <c r="B254" s="10">
        <v>247</v>
      </c>
      <c r="C254" s="11" t="e">
        <f t="shared" si="14"/>
        <v>#REF!</v>
      </c>
      <c r="D254" s="11" t="e">
        <f t="shared" si="12"/>
        <v>#REF!</v>
      </c>
      <c r="E254" s="11" t="e">
        <f t="shared" si="13"/>
        <v>#REF!</v>
      </c>
      <c r="F254" s="12" t="e">
        <f t="shared" si="15"/>
        <v>#REF!</v>
      </c>
    </row>
    <row r="255" spans="1:6" x14ac:dyDescent="0.2">
      <c r="A255" s="117"/>
      <c r="B255" s="10">
        <v>248</v>
      </c>
      <c r="C255" s="11" t="e">
        <f t="shared" si="14"/>
        <v>#REF!</v>
      </c>
      <c r="D255" s="11" t="e">
        <f t="shared" si="12"/>
        <v>#REF!</v>
      </c>
      <c r="E255" s="11" t="e">
        <f t="shared" si="13"/>
        <v>#REF!</v>
      </c>
      <c r="F255" s="12" t="e">
        <f t="shared" si="15"/>
        <v>#REF!</v>
      </c>
    </row>
    <row r="256" spans="1:6" x14ac:dyDescent="0.2">
      <c r="A256" s="117"/>
      <c r="B256" s="10">
        <v>249</v>
      </c>
      <c r="C256" s="11" t="e">
        <f t="shared" si="14"/>
        <v>#REF!</v>
      </c>
      <c r="D256" s="11" t="e">
        <f t="shared" si="12"/>
        <v>#REF!</v>
      </c>
      <c r="E256" s="11" t="e">
        <f t="shared" si="13"/>
        <v>#REF!</v>
      </c>
      <c r="F256" s="12" t="e">
        <f t="shared" si="15"/>
        <v>#REF!</v>
      </c>
    </row>
    <row r="257" spans="1:6" x14ac:dyDescent="0.2">
      <c r="A257" s="117"/>
      <c r="B257" s="10">
        <v>250</v>
      </c>
      <c r="C257" s="11" t="e">
        <f t="shared" si="14"/>
        <v>#REF!</v>
      </c>
      <c r="D257" s="11" t="e">
        <f t="shared" si="12"/>
        <v>#REF!</v>
      </c>
      <c r="E257" s="11" t="e">
        <f t="shared" si="13"/>
        <v>#REF!</v>
      </c>
      <c r="F257" s="12" t="e">
        <f t="shared" si="15"/>
        <v>#REF!</v>
      </c>
    </row>
    <row r="258" spans="1:6" x14ac:dyDescent="0.2">
      <c r="A258" s="117"/>
      <c r="B258" s="10">
        <v>251</v>
      </c>
      <c r="C258" s="11" t="e">
        <f t="shared" si="14"/>
        <v>#REF!</v>
      </c>
      <c r="D258" s="11" t="e">
        <f t="shared" si="12"/>
        <v>#REF!</v>
      </c>
      <c r="E258" s="11" t="e">
        <f t="shared" si="13"/>
        <v>#REF!</v>
      </c>
      <c r="F258" s="12" t="e">
        <f t="shared" si="15"/>
        <v>#REF!</v>
      </c>
    </row>
    <row r="259" spans="1:6" x14ac:dyDescent="0.2">
      <c r="A259" s="118"/>
      <c r="B259" s="13">
        <v>252</v>
      </c>
      <c r="C259" s="14" t="e">
        <f t="shared" si="14"/>
        <v>#REF!</v>
      </c>
      <c r="D259" s="14" t="e">
        <f t="shared" si="12"/>
        <v>#REF!</v>
      </c>
      <c r="E259" s="14" t="e">
        <f t="shared" si="13"/>
        <v>#REF!</v>
      </c>
      <c r="F259" s="15" t="e">
        <f t="shared" si="15"/>
        <v>#REF!</v>
      </c>
    </row>
    <row r="260" spans="1:6" ht="12.75" customHeight="1" x14ac:dyDescent="0.2">
      <c r="A260" s="116" t="s">
        <v>97</v>
      </c>
      <c r="B260" s="7">
        <v>253</v>
      </c>
      <c r="C260" s="8" t="e">
        <f t="shared" si="14"/>
        <v>#REF!</v>
      </c>
      <c r="D260" s="8" t="e">
        <f t="shared" si="12"/>
        <v>#REF!</v>
      </c>
      <c r="E260" s="8" t="e">
        <f t="shared" si="13"/>
        <v>#REF!</v>
      </c>
      <c r="F260" s="9" t="e">
        <f t="shared" si="15"/>
        <v>#REF!</v>
      </c>
    </row>
    <row r="261" spans="1:6" x14ac:dyDescent="0.2">
      <c r="A261" s="117"/>
      <c r="B261" s="10">
        <v>254</v>
      </c>
      <c r="C261" s="11" t="e">
        <f t="shared" si="14"/>
        <v>#REF!</v>
      </c>
      <c r="D261" s="11" t="e">
        <f t="shared" si="12"/>
        <v>#REF!</v>
      </c>
      <c r="E261" s="11" t="e">
        <f t="shared" si="13"/>
        <v>#REF!</v>
      </c>
      <c r="F261" s="12" t="e">
        <f t="shared" si="15"/>
        <v>#REF!</v>
      </c>
    </row>
    <row r="262" spans="1:6" x14ac:dyDescent="0.2">
      <c r="A262" s="117"/>
      <c r="B262" s="10">
        <v>255</v>
      </c>
      <c r="C262" s="11" t="e">
        <f t="shared" si="14"/>
        <v>#REF!</v>
      </c>
      <c r="D262" s="11" t="e">
        <f t="shared" si="12"/>
        <v>#REF!</v>
      </c>
      <c r="E262" s="11" t="e">
        <f t="shared" si="13"/>
        <v>#REF!</v>
      </c>
      <c r="F262" s="12" t="e">
        <f t="shared" si="15"/>
        <v>#REF!</v>
      </c>
    </row>
    <row r="263" spans="1:6" x14ac:dyDescent="0.2">
      <c r="A263" s="117"/>
      <c r="B263" s="10">
        <v>256</v>
      </c>
      <c r="C263" s="11" t="e">
        <f t="shared" si="14"/>
        <v>#REF!</v>
      </c>
      <c r="D263" s="11" t="e">
        <f t="shared" si="12"/>
        <v>#REF!</v>
      </c>
      <c r="E263" s="11" t="e">
        <f t="shared" si="13"/>
        <v>#REF!</v>
      </c>
      <c r="F263" s="12" t="e">
        <f t="shared" si="15"/>
        <v>#REF!</v>
      </c>
    </row>
    <row r="264" spans="1:6" x14ac:dyDescent="0.2">
      <c r="A264" s="117"/>
      <c r="B264" s="10">
        <v>257</v>
      </c>
      <c r="C264" s="11" t="e">
        <f t="shared" si="14"/>
        <v>#REF!</v>
      </c>
      <c r="D264" s="11" t="e">
        <f t="shared" ref="D264:D327" si="16">PPMT($C$2/12,1,($C$3*12)+1-B264,C264,0)*-1</f>
        <v>#REF!</v>
      </c>
      <c r="E264" s="11" t="e">
        <f t="shared" ref="E264:E327" si="17">IPMT($C$2/12,1,($C$3*12)+1-B264,C264,0)*-1</f>
        <v>#REF!</v>
      </c>
      <c r="F264" s="12" t="e">
        <f t="shared" si="15"/>
        <v>#REF!</v>
      </c>
    </row>
    <row r="265" spans="1:6" x14ac:dyDescent="0.2">
      <c r="A265" s="117"/>
      <c r="B265" s="10">
        <v>258</v>
      </c>
      <c r="C265" s="11" t="e">
        <f t="shared" ref="C265:C328" si="18">C264-D264</f>
        <v>#REF!</v>
      </c>
      <c r="D265" s="11" t="e">
        <f t="shared" si="16"/>
        <v>#REF!</v>
      </c>
      <c r="E265" s="11" t="e">
        <f t="shared" si="17"/>
        <v>#REF!</v>
      </c>
      <c r="F265" s="12" t="e">
        <f t="shared" ref="F265:F328" si="19">SUM(D265:E265)</f>
        <v>#REF!</v>
      </c>
    </row>
    <row r="266" spans="1:6" x14ac:dyDescent="0.2">
      <c r="A266" s="117"/>
      <c r="B266" s="10">
        <v>259</v>
      </c>
      <c r="C266" s="11" t="e">
        <f t="shared" si="18"/>
        <v>#REF!</v>
      </c>
      <c r="D266" s="11" t="e">
        <f t="shared" si="16"/>
        <v>#REF!</v>
      </c>
      <c r="E266" s="11" t="e">
        <f t="shared" si="17"/>
        <v>#REF!</v>
      </c>
      <c r="F266" s="12" t="e">
        <f t="shared" si="19"/>
        <v>#REF!</v>
      </c>
    </row>
    <row r="267" spans="1:6" x14ac:dyDescent="0.2">
      <c r="A267" s="117"/>
      <c r="B267" s="10">
        <v>260</v>
      </c>
      <c r="C267" s="11" t="e">
        <f t="shared" si="18"/>
        <v>#REF!</v>
      </c>
      <c r="D267" s="11" t="e">
        <f t="shared" si="16"/>
        <v>#REF!</v>
      </c>
      <c r="E267" s="11" t="e">
        <f t="shared" si="17"/>
        <v>#REF!</v>
      </c>
      <c r="F267" s="12" t="e">
        <f t="shared" si="19"/>
        <v>#REF!</v>
      </c>
    </row>
    <row r="268" spans="1:6" x14ac:dyDescent="0.2">
      <c r="A268" s="117"/>
      <c r="B268" s="10">
        <v>261</v>
      </c>
      <c r="C268" s="11" t="e">
        <f t="shared" si="18"/>
        <v>#REF!</v>
      </c>
      <c r="D268" s="11" t="e">
        <f t="shared" si="16"/>
        <v>#REF!</v>
      </c>
      <c r="E268" s="11" t="e">
        <f t="shared" si="17"/>
        <v>#REF!</v>
      </c>
      <c r="F268" s="12" t="e">
        <f t="shared" si="19"/>
        <v>#REF!</v>
      </c>
    </row>
    <row r="269" spans="1:6" x14ac:dyDescent="0.2">
      <c r="A269" s="117"/>
      <c r="B269" s="10">
        <v>262</v>
      </c>
      <c r="C269" s="11" t="e">
        <f t="shared" si="18"/>
        <v>#REF!</v>
      </c>
      <c r="D269" s="11" t="e">
        <f t="shared" si="16"/>
        <v>#REF!</v>
      </c>
      <c r="E269" s="11" t="e">
        <f t="shared" si="17"/>
        <v>#REF!</v>
      </c>
      <c r="F269" s="12" t="e">
        <f t="shared" si="19"/>
        <v>#REF!</v>
      </c>
    </row>
    <row r="270" spans="1:6" x14ac:dyDescent="0.2">
      <c r="A270" s="117"/>
      <c r="B270" s="10">
        <v>263</v>
      </c>
      <c r="C270" s="11" t="e">
        <f t="shared" si="18"/>
        <v>#REF!</v>
      </c>
      <c r="D270" s="11" t="e">
        <f t="shared" si="16"/>
        <v>#REF!</v>
      </c>
      <c r="E270" s="11" t="e">
        <f t="shared" si="17"/>
        <v>#REF!</v>
      </c>
      <c r="F270" s="12" t="e">
        <f t="shared" si="19"/>
        <v>#REF!</v>
      </c>
    </row>
    <row r="271" spans="1:6" x14ac:dyDescent="0.2">
      <c r="A271" s="118"/>
      <c r="B271" s="13">
        <v>264</v>
      </c>
      <c r="C271" s="14" t="e">
        <f t="shared" si="18"/>
        <v>#REF!</v>
      </c>
      <c r="D271" s="14" t="e">
        <f t="shared" si="16"/>
        <v>#REF!</v>
      </c>
      <c r="E271" s="14" t="e">
        <f t="shared" si="17"/>
        <v>#REF!</v>
      </c>
      <c r="F271" s="15" t="e">
        <f t="shared" si="19"/>
        <v>#REF!</v>
      </c>
    </row>
    <row r="272" spans="1:6" ht="12.75" customHeight="1" x14ac:dyDescent="0.2">
      <c r="A272" s="116" t="s">
        <v>98</v>
      </c>
      <c r="B272" s="7">
        <v>265</v>
      </c>
      <c r="C272" s="8" t="e">
        <f t="shared" si="18"/>
        <v>#REF!</v>
      </c>
      <c r="D272" s="8" t="e">
        <f t="shared" si="16"/>
        <v>#REF!</v>
      </c>
      <c r="E272" s="8" t="e">
        <f t="shared" si="17"/>
        <v>#REF!</v>
      </c>
      <c r="F272" s="9" t="e">
        <f t="shared" si="19"/>
        <v>#REF!</v>
      </c>
    </row>
    <row r="273" spans="1:6" x14ac:dyDescent="0.2">
      <c r="A273" s="117"/>
      <c r="B273" s="10">
        <v>266</v>
      </c>
      <c r="C273" s="11" t="e">
        <f t="shared" si="18"/>
        <v>#REF!</v>
      </c>
      <c r="D273" s="11" t="e">
        <f t="shared" si="16"/>
        <v>#REF!</v>
      </c>
      <c r="E273" s="11" t="e">
        <f t="shared" si="17"/>
        <v>#REF!</v>
      </c>
      <c r="F273" s="12" t="e">
        <f t="shared" si="19"/>
        <v>#REF!</v>
      </c>
    </row>
    <row r="274" spans="1:6" x14ac:dyDescent="0.2">
      <c r="A274" s="117"/>
      <c r="B274" s="10">
        <v>267</v>
      </c>
      <c r="C274" s="11" t="e">
        <f t="shared" si="18"/>
        <v>#REF!</v>
      </c>
      <c r="D274" s="11" t="e">
        <f t="shared" si="16"/>
        <v>#REF!</v>
      </c>
      <c r="E274" s="11" t="e">
        <f t="shared" si="17"/>
        <v>#REF!</v>
      </c>
      <c r="F274" s="12" t="e">
        <f t="shared" si="19"/>
        <v>#REF!</v>
      </c>
    </row>
    <row r="275" spans="1:6" x14ac:dyDescent="0.2">
      <c r="A275" s="117"/>
      <c r="B275" s="10">
        <v>268</v>
      </c>
      <c r="C275" s="11" t="e">
        <f t="shared" si="18"/>
        <v>#REF!</v>
      </c>
      <c r="D275" s="11" t="e">
        <f t="shared" si="16"/>
        <v>#REF!</v>
      </c>
      <c r="E275" s="11" t="e">
        <f t="shared" si="17"/>
        <v>#REF!</v>
      </c>
      <c r="F275" s="12" t="e">
        <f t="shared" si="19"/>
        <v>#REF!</v>
      </c>
    </row>
    <row r="276" spans="1:6" x14ac:dyDescent="0.2">
      <c r="A276" s="117"/>
      <c r="B276" s="10">
        <v>269</v>
      </c>
      <c r="C276" s="11" t="e">
        <f t="shared" si="18"/>
        <v>#REF!</v>
      </c>
      <c r="D276" s="11" t="e">
        <f t="shared" si="16"/>
        <v>#REF!</v>
      </c>
      <c r="E276" s="11" t="e">
        <f t="shared" si="17"/>
        <v>#REF!</v>
      </c>
      <c r="F276" s="12" t="e">
        <f t="shared" si="19"/>
        <v>#REF!</v>
      </c>
    </row>
    <row r="277" spans="1:6" x14ac:dyDescent="0.2">
      <c r="A277" s="117"/>
      <c r="B277" s="10">
        <v>270</v>
      </c>
      <c r="C277" s="11" t="e">
        <f t="shared" si="18"/>
        <v>#REF!</v>
      </c>
      <c r="D277" s="11" t="e">
        <f t="shared" si="16"/>
        <v>#REF!</v>
      </c>
      <c r="E277" s="11" t="e">
        <f t="shared" si="17"/>
        <v>#REF!</v>
      </c>
      <c r="F277" s="12" t="e">
        <f t="shared" si="19"/>
        <v>#REF!</v>
      </c>
    </row>
    <row r="278" spans="1:6" x14ac:dyDescent="0.2">
      <c r="A278" s="117"/>
      <c r="B278" s="10">
        <v>271</v>
      </c>
      <c r="C278" s="11" t="e">
        <f t="shared" si="18"/>
        <v>#REF!</v>
      </c>
      <c r="D278" s="11" t="e">
        <f t="shared" si="16"/>
        <v>#REF!</v>
      </c>
      <c r="E278" s="11" t="e">
        <f t="shared" si="17"/>
        <v>#REF!</v>
      </c>
      <c r="F278" s="12" t="e">
        <f t="shared" si="19"/>
        <v>#REF!</v>
      </c>
    </row>
    <row r="279" spans="1:6" x14ac:dyDescent="0.2">
      <c r="A279" s="117"/>
      <c r="B279" s="10">
        <v>272</v>
      </c>
      <c r="C279" s="11" t="e">
        <f t="shared" si="18"/>
        <v>#REF!</v>
      </c>
      <c r="D279" s="11" t="e">
        <f t="shared" si="16"/>
        <v>#REF!</v>
      </c>
      <c r="E279" s="11" t="e">
        <f t="shared" si="17"/>
        <v>#REF!</v>
      </c>
      <c r="F279" s="12" t="e">
        <f t="shared" si="19"/>
        <v>#REF!</v>
      </c>
    </row>
    <row r="280" spans="1:6" x14ac:dyDescent="0.2">
      <c r="A280" s="117"/>
      <c r="B280" s="10">
        <v>273</v>
      </c>
      <c r="C280" s="11" t="e">
        <f t="shared" si="18"/>
        <v>#REF!</v>
      </c>
      <c r="D280" s="11" t="e">
        <f t="shared" si="16"/>
        <v>#REF!</v>
      </c>
      <c r="E280" s="11" t="e">
        <f t="shared" si="17"/>
        <v>#REF!</v>
      </c>
      <c r="F280" s="12" t="e">
        <f t="shared" si="19"/>
        <v>#REF!</v>
      </c>
    </row>
    <row r="281" spans="1:6" x14ac:dyDescent="0.2">
      <c r="A281" s="117"/>
      <c r="B281" s="10">
        <v>274</v>
      </c>
      <c r="C281" s="11" t="e">
        <f t="shared" si="18"/>
        <v>#REF!</v>
      </c>
      <c r="D281" s="11" t="e">
        <f t="shared" si="16"/>
        <v>#REF!</v>
      </c>
      <c r="E281" s="11" t="e">
        <f t="shared" si="17"/>
        <v>#REF!</v>
      </c>
      <c r="F281" s="12" t="e">
        <f t="shared" si="19"/>
        <v>#REF!</v>
      </c>
    </row>
    <row r="282" spans="1:6" x14ac:dyDescent="0.2">
      <c r="A282" s="117"/>
      <c r="B282" s="10">
        <v>275</v>
      </c>
      <c r="C282" s="11" t="e">
        <f t="shared" si="18"/>
        <v>#REF!</v>
      </c>
      <c r="D282" s="11" t="e">
        <f t="shared" si="16"/>
        <v>#REF!</v>
      </c>
      <c r="E282" s="11" t="e">
        <f t="shared" si="17"/>
        <v>#REF!</v>
      </c>
      <c r="F282" s="12" t="e">
        <f t="shared" si="19"/>
        <v>#REF!</v>
      </c>
    </row>
    <row r="283" spans="1:6" x14ac:dyDescent="0.2">
      <c r="A283" s="118"/>
      <c r="B283" s="13">
        <v>276</v>
      </c>
      <c r="C283" s="14" t="e">
        <f t="shared" si="18"/>
        <v>#REF!</v>
      </c>
      <c r="D283" s="14" t="e">
        <f t="shared" si="16"/>
        <v>#REF!</v>
      </c>
      <c r="E283" s="14" t="e">
        <f t="shared" si="17"/>
        <v>#REF!</v>
      </c>
      <c r="F283" s="15" t="e">
        <f t="shared" si="19"/>
        <v>#REF!</v>
      </c>
    </row>
    <row r="284" spans="1:6" ht="12.75" customHeight="1" x14ac:dyDescent="0.2">
      <c r="A284" s="116" t="s">
        <v>99</v>
      </c>
      <c r="B284" s="7">
        <v>277</v>
      </c>
      <c r="C284" s="8" t="e">
        <f t="shared" si="18"/>
        <v>#REF!</v>
      </c>
      <c r="D284" s="8" t="e">
        <f t="shared" si="16"/>
        <v>#REF!</v>
      </c>
      <c r="E284" s="8" t="e">
        <f t="shared" si="17"/>
        <v>#REF!</v>
      </c>
      <c r="F284" s="9" t="e">
        <f t="shared" si="19"/>
        <v>#REF!</v>
      </c>
    </row>
    <row r="285" spans="1:6" x14ac:dyDescent="0.2">
      <c r="A285" s="117"/>
      <c r="B285" s="10">
        <v>278</v>
      </c>
      <c r="C285" s="11" t="e">
        <f t="shared" si="18"/>
        <v>#REF!</v>
      </c>
      <c r="D285" s="11" t="e">
        <f t="shared" si="16"/>
        <v>#REF!</v>
      </c>
      <c r="E285" s="11" t="e">
        <f t="shared" si="17"/>
        <v>#REF!</v>
      </c>
      <c r="F285" s="12" t="e">
        <f t="shared" si="19"/>
        <v>#REF!</v>
      </c>
    </row>
    <row r="286" spans="1:6" x14ac:dyDescent="0.2">
      <c r="A286" s="117"/>
      <c r="B286" s="10">
        <v>279</v>
      </c>
      <c r="C286" s="11" t="e">
        <f t="shared" si="18"/>
        <v>#REF!</v>
      </c>
      <c r="D286" s="11" t="e">
        <f t="shared" si="16"/>
        <v>#REF!</v>
      </c>
      <c r="E286" s="11" t="e">
        <f t="shared" si="17"/>
        <v>#REF!</v>
      </c>
      <c r="F286" s="12" t="e">
        <f t="shared" si="19"/>
        <v>#REF!</v>
      </c>
    </row>
    <row r="287" spans="1:6" x14ac:dyDescent="0.2">
      <c r="A287" s="117"/>
      <c r="B287" s="10">
        <v>280</v>
      </c>
      <c r="C287" s="11" t="e">
        <f t="shared" si="18"/>
        <v>#REF!</v>
      </c>
      <c r="D287" s="11" t="e">
        <f t="shared" si="16"/>
        <v>#REF!</v>
      </c>
      <c r="E287" s="11" t="e">
        <f t="shared" si="17"/>
        <v>#REF!</v>
      </c>
      <c r="F287" s="12" t="e">
        <f t="shared" si="19"/>
        <v>#REF!</v>
      </c>
    </row>
    <row r="288" spans="1:6" x14ac:dyDescent="0.2">
      <c r="A288" s="117"/>
      <c r="B288" s="10">
        <v>281</v>
      </c>
      <c r="C288" s="11" t="e">
        <f t="shared" si="18"/>
        <v>#REF!</v>
      </c>
      <c r="D288" s="11" t="e">
        <f t="shared" si="16"/>
        <v>#REF!</v>
      </c>
      <c r="E288" s="11" t="e">
        <f t="shared" si="17"/>
        <v>#REF!</v>
      </c>
      <c r="F288" s="12" t="e">
        <f t="shared" si="19"/>
        <v>#REF!</v>
      </c>
    </row>
    <row r="289" spans="1:6" x14ac:dyDescent="0.2">
      <c r="A289" s="117"/>
      <c r="B289" s="10">
        <v>282</v>
      </c>
      <c r="C289" s="11" t="e">
        <f t="shared" si="18"/>
        <v>#REF!</v>
      </c>
      <c r="D289" s="11" t="e">
        <f t="shared" si="16"/>
        <v>#REF!</v>
      </c>
      <c r="E289" s="11" t="e">
        <f t="shared" si="17"/>
        <v>#REF!</v>
      </c>
      <c r="F289" s="12" t="e">
        <f t="shared" si="19"/>
        <v>#REF!</v>
      </c>
    </row>
    <row r="290" spans="1:6" x14ac:dyDescent="0.2">
      <c r="A290" s="117"/>
      <c r="B290" s="10">
        <v>283</v>
      </c>
      <c r="C290" s="11" t="e">
        <f t="shared" si="18"/>
        <v>#REF!</v>
      </c>
      <c r="D290" s="11" t="e">
        <f t="shared" si="16"/>
        <v>#REF!</v>
      </c>
      <c r="E290" s="11" t="e">
        <f t="shared" si="17"/>
        <v>#REF!</v>
      </c>
      <c r="F290" s="12" t="e">
        <f t="shared" si="19"/>
        <v>#REF!</v>
      </c>
    </row>
    <row r="291" spans="1:6" x14ac:dyDescent="0.2">
      <c r="A291" s="117"/>
      <c r="B291" s="10">
        <v>284</v>
      </c>
      <c r="C291" s="11" t="e">
        <f t="shared" si="18"/>
        <v>#REF!</v>
      </c>
      <c r="D291" s="11" t="e">
        <f t="shared" si="16"/>
        <v>#REF!</v>
      </c>
      <c r="E291" s="11" t="e">
        <f t="shared" si="17"/>
        <v>#REF!</v>
      </c>
      <c r="F291" s="12" t="e">
        <f t="shared" si="19"/>
        <v>#REF!</v>
      </c>
    </row>
    <row r="292" spans="1:6" x14ac:dyDescent="0.2">
      <c r="A292" s="117"/>
      <c r="B292" s="10">
        <v>285</v>
      </c>
      <c r="C292" s="11" t="e">
        <f t="shared" si="18"/>
        <v>#REF!</v>
      </c>
      <c r="D292" s="11" t="e">
        <f t="shared" si="16"/>
        <v>#REF!</v>
      </c>
      <c r="E292" s="11" t="e">
        <f t="shared" si="17"/>
        <v>#REF!</v>
      </c>
      <c r="F292" s="12" t="e">
        <f t="shared" si="19"/>
        <v>#REF!</v>
      </c>
    </row>
    <row r="293" spans="1:6" x14ac:dyDescent="0.2">
      <c r="A293" s="117"/>
      <c r="B293" s="10">
        <v>286</v>
      </c>
      <c r="C293" s="11" t="e">
        <f t="shared" si="18"/>
        <v>#REF!</v>
      </c>
      <c r="D293" s="11" t="e">
        <f t="shared" si="16"/>
        <v>#REF!</v>
      </c>
      <c r="E293" s="11" t="e">
        <f t="shared" si="17"/>
        <v>#REF!</v>
      </c>
      <c r="F293" s="12" t="e">
        <f t="shared" si="19"/>
        <v>#REF!</v>
      </c>
    </row>
    <row r="294" spans="1:6" x14ac:dyDescent="0.2">
      <c r="A294" s="117"/>
      <c r="B294" s="10">
        <v>287</v>
      </c>
      <c r="C294" s="11" t="e">
        <f t="shared" si="18"/>
        <v>#REF!</v>
      </c>
      <c r="D294" s="11" t="e">
        <f t="shared" si="16"/>
        <v>#REF!</v>
      </c>
      <c r="E294" s="11" t="e">
        <f t="shared" si="17"/>
        <v>#REF!</v>
      </c>
      <c r="F294" s="12" t="e">
        <f t="shared" si="19"/>
        <v>#REF!</v>
      </c>
    </row>
    <row r="295" spans="1:6" x14ac:dyDescent="0.2">
      <c r="A295" s="118"/>
      <c r="B295" s="13">
        <v>288</v>
      </c>
      <c r="C295" s="14" t="e">
        <f t="shared" si="18"/>
        <v>#REF!</v>
      </c>
      <c r="D295" s="14" t="e">
        <f t="shared" si="16"/>
        <v>#REF!</v>
      </c>
      <c r="E295" s="14" t="e">
        <f t="shared" si="17"/>
        <v>#REF!</v>
      </c>
      <c r="F295" s="15" t="e">
        <f t="shared" si="19"/>
        <v>#REF!</v>
      </c>
    </row>
    <row r="296" spans="1:6" ht="12.75" customHeight="1" x14ac:dyDescent="0.2">
      <c r="A296" s="116" t="s">
        <v>100</v>
      </c>
      <c r="B296" s="7">
        <v>289</v>
      </c>
      <c r="C296" s="8" t="e">
        <f t="shared" si="18"/>
        <v>#REF!</v>
      </c>
      <c r="D296" s="8" t="e">
        <f t="shared" si="16"/>
        <v>#REF!</v>
      </c>
      <c r="E296" s="8" t="e">
        <f t="shared" si="17"/>
        <v>#REF!</v>
      </c>
      <c r="F296" s="9" t="e">
        <f t="shared" si="19"/>
        <v>#REF!</v>
      </c>
    </row>
    <row r="297" spans="1:6" x14ac:dyDescent="0.2">
      <c r="A297" s="117"/>
      <c r="B297" s="10">
        <v>290</v>
      </c>
      <c r="C297" s="11" t="e">
        <f t="shared" si="18"/>
        <v>#REF!</v>
      </c>
      <c r="D297" s="11" t="e">
        <f t="shared" si="16"/>
        <v>#REF!</v>
      </c>
      <c r="E297" s="11" t="e">
        <f t="shared" si="17"/>
        <v>#REF!</v>
      </c>
      <c r="F297" s="12" t="e">
        <f t="shared" si="19"/>
        <v>#REF!</v>
      </c>
    </row>
    <row r="298" spans="1:6" x14ac:dyDescent="0.2">
      <c r="A298" s="117"/>
      <c r="B298" s="10">
        <v>291</v>
      </c>
      <c r="C298" s="11" t="e">
        <f t="shared" si="18"/>
        <v>#REF!</v>
      </c>
      <c r="D298" s="11" t="e">
        <f t="shared" si="16"/>
        <v>#REF!</v>
      </c>
      <c r="E298" s="11" t="e">
        <f t="shared" si="17"/>
        <v>#REF!</v>
      </c>
      <c r="F298" s="12" t="e">
        <f t="shared" si="19"/>
        <v>#REF!</v>
      </c>
    </row>
    <row r="299" spans="1:6" x14ac:dyDescent="0.2">
      <c r="A299" s="117"/>
      <c r="B299" s="10">
        <v>292</v>
      </c>
      <c r="C299" s="11" t="e">
        <f t="shared" si="18"/>
        <v>#REF!</v>
      </c>
      <c r="D299" s="11" t="e">
        <f t="shared" si="16"/>
        <v>#REF!</v>
      </c>
      <c r="E299" s="11" t="e">
        <f t="shared" si="17"/>
        <v>#REF!</v>
      </c>
      <c r="F299" s="12" t="e">
        <f t="shared" si="19"/>
        <v>#REF!</v>
      </c>
    </row>
    <row r="300" spans="1:6" x14ac:dyDescent="0.2">
      <c r="A300" s="117"/>
      <c r="B300" s="10">
        <v>293</v>
      </c>
      <c r="C300" s="11" t="e">
        <f t="shared" si="18"/>
        <v>#REF!</v>
      </c>
      <c r="D300" s="11" t="e">
        <f t="shared" si="16"/>
        <v>#REF!</v>
      </c>
      <c r="E300" s="11" t="e">
        <f t="shared" si="17"/>
        <v>#REF!</v>
      </c>
      <c r="F300" s="12" t="e">
        <f t="shared" si="19"/>
        <v>#REF!</v>
      </c>
    </row>
    <row r="301" spans="1:6" x14ac:dyDescent="0.2">
      <c r="A301" s="117"/>
      <c r="B301" s="10">
        <v>294</v>
      </c>
      <c r="C301" s="11" t="e">
        <f t="shared" si="18"/>
        <v>#REF!</v>
      </c>
      <c r="D301" s="11" t="e">
        <f t="shared" si="16"/>
        <v>#REF!</v>
      </c>
      <c r="E301" s="11" t="e">
        <f t="shared" si="17"/>
        <v>#REF!</v>
      </c>
      <c r="F301" s="12" t="e">
        <f t="shared" si="19"/>
        <v>#REF!</v>
      </c>
    </row>
    <row r="302" spans="1:6" x14ac:dyDescent="0.2">
      <c r="A302" s="117"/>
      <c r="B302" s="10">
        <v>295</v>
      </c>
      <c r="C302" s="11" t="e">
        <f t="shared" si="18"/>
        <v>#REF!</v>
      </c>
      <c r="D302" s="11" t="e">
        <f t="shared" si="16"/>
        <v>#REF!</v>
      </c>
      <c r="E302" s="11" t="e">
        <f t="shared" si="17"/>
        <v>#REF!</v>
      </c>
      <c r="F302" s="12" t="e">
        <f t="shared" si="19"/>
        <v>#REF!</v>
      </c>
    </row>
    <row r="303" spans="1:6" x14ac:dyDescent="0.2">
      <c r="A303" s="117"/>
      <c r="B303" s="10">
        <v>296</v>
      </c>
      <c r="C303" s="11" t="e">
        <f t="shared" si="18"/>
        <v>#REF!</v>
      </c>
      <c r="D303" s="11" t="e">
        <f t="shared" si="16"/>
        <v>#REF!</v>
      </c>
      <c r="E303" s="11" t="e">
        <f t="shared" si="17"/>
        <v>#REF!</v>
      </c>
      <c r="F303" s="12" t="e">
        <f t="shared" si="19"/>
        <v>#REF!</v>
      </c>
    </row>
    <row r="304" spans="1:6" x14ac:dyDescent="0.2">
      <c r="A304" s="117"/>
      <c r="B304" s="10">
        <v>297</v>
      </c>
      <c r="C304" s="11" t="e">
        <f t="shared" si="18"/>
        <v>#REF!</v>
      </c>
      <c r="D304" s="11" t="e">
        <f t="shared" si="16"/>
        <v>#REF!</v>
      </c>
      <c r="E304" s="11" t="e">
        <f t="shared" si="17"/>
        <v>#REF!</v>
      </c>
      <c r="F304" s="12" t="e">
        <f t="shared" si="19"/>
        <v>#REF!</v>
      </c>
    </row>
    <row r="305" spans="1:6" x14ac:dyDescent="0.2">
      <c r="A305" s="117"/>
      <c r="B305" s="10">
        <v>298</v>
      </c>
      <c r="C305" s="11" t="e">
        <f t="shared" si="18"/>
        <v>#REF!</v>
      </c>
      <c r="D305" s="11" t="e">
        <f t="shared" si="16"/>
        <v>#REF!</v>
      </c>
      <c r="E305" s="11" t="e">
        <f t="shared" si="17"/>
        <v>#REF!</v>
      </c>
      <c r="F305" s="12" t="e">
        <f t="shared" si="19"/>
        <v>#REF!</v>
      </c>
    </row>
    <row r="306" spans="1:6" x14ac:dyDescent="0.2">
      <c r="A306" s="117"/>
      <c r="B306" s="10">
        <v>299</v>
      </c>
      <c r="C306" s="11" t="e">
        <f t="shared" si="18"/>
        <v>#REF!</v>
      </c>
      <c r="D306" s="11" t="e">
        <f t="shared" si="16"/>
        <v>#REF!</v>
      </c>
      <c r="E306" s="11" t="e">
        <f t="shared" si="17"/>
        <v>#REF!</v>
      </c>
      <c r="F306" s="12" t="e">
        <f t="shared" si="19"/>
        <v>#REF!</v>
      </c>
    </row>
    <row r="307" spans="1:6" x14ac:dyDescent="0.2">
      <c r="A307" s="118"/>
      <c r="B307" s="13">
        <v>300</v>
      </c>
      <c r="C307" s="14" t="e">
        <f t="shared" si="18"/>
        <v>#REF!</v>
      </c>
      <c r="D307" s="14" t="e">
        <f t="shared" si="16"/>
        <v>#REF!</v>
      </c>
      <c r="E307" s="14" t="e">
        <f t="shared" si="17"/>
        <v>#REF!</v>
      </c>
      <c r="F307" s="15" t="e">
        <f t="shared" si="19"/>
        <v>#REF!</v>
      </c>
    </row>
    <row r="308" spans="1:6" ht="12.75" customHeight="1" x14ac:dyDescent="0.2">
      <c r="A308" s="116" t="s">
        <v>101</v>
      </c>
      <c r="B308" s="7">
        <v>301</v>
      </c>
      <c r="C308" s="8" t="e">
        <f t="shared" si="18"/>
        <v>#REF!</v>
      </c>
      <c r="D308" s="8" t="e">
        <f t="shared" si="16"/>
        <v>#REF!</v>
      </c>
      <c r="E308" s="8" t="e">
        <f t="shared" si="17"/>
        <v>#REF!</v>
      </c>
      <c r="F308" s="9" t="e">
        <f t="shared" si="19"/>
        <v>#REF!</v>
      </c>
    </row>
    <row r="309" spans="1:6" x14ac:dyDescent="0.2">
      <c r="A309" s="117"/>
      <c r="B309" s="10">
        <v>302</v>
      </c>
      <c r="C309" s="11" t="e">
        <f t="shared" si="18"/>
        <v>#REF!</v>
      </c>
      <c r="D309" s="11" t="e">
        <f t="shared" si="16"/>
        <v>#REF!</v>
      </c>
      <c r="E309" s="11" t="e">
        <f t="shared" si="17"/>
        <v>#REF!</v>
      </c>
      <c r="F309" s="12" t="e">
        <f t="shared" si="19"/>
        <v>#REF!</v>
      </c>
    </row>
    <row r="310" spans="1:6" x14ac:dyDescent="0.2">
      <c r="A310" s="117"/>
      <c r="B310" s="10">
        <v>303</v>
      </c>
      <c r="C310" s="11" t="e">
        <f t="shared" si="18"/>
        <v>#REF!</v>
      </c>
      <c r="D310" s="11" t="e">
        <f t="shared" si="16"/>
        <v>#REF!</v>
      </c>
      <c r="E310" s="11" t="e">
        <f t="shared" si="17"/>
        <v>#REF!</v>
      </c>
      <c r="F310" s="12" t="e">
        <f t="shared" si="19"/>
        <v>#REF!</v>
      </c>
    </row>
    <row r="311" spans="1:6" x14ac:dyDescent="0.2">
      <c r="A311" s="117"/>
      <c r="B311" s="10">
        <v>304</v>
      </c>
      <c r="C311" s="11" t="e">
        <f t="shared" si="18"/>
        <v>#REF!</v>
      </c>
      <c r="D311" s="11" t="e">
        <f t="shared" si="16"/>
        <v>#REF!</v>
      </c>
      <c r="E311" s="11" t="e">
        <f t="shared" si="17"/>
        <v>#REF!</v>
      </c>
      <c r="F311" s="12" t="e">
        <f t="shared" si="19"/>
        <v>#REF!</v>
      </c>
    </row>
    <row r="312" spans="1:6" x14ac:dyDescent="0.2">
      <c r="A312" s="117"/>
      <c r="B312" s="10">
        <v>305</v>
      </c>
      <c r="C312" s="11" t="e">
        <f t="shared" si="18"/>
        <v>#REF!</v>
      </c>
      <c r="D312" s="11" t="e">
        <f t="shared" si="16"/>
        <v>#REF!</v>
      </c>
      <c r="E312" s="11" t="e">
        <f t="shared" si="17"/>
        <v>#REF!</v>
      </c>
      <c r="F312" s="12" t="e">
        <f t="shared" si="19"/>
        <v>#REF!</v>
      </c>
    </row>
    <row r="313" spans="1:6" x14ac:dyDescent="0.2">
      <c r="A313" s="117"/>
      <c r="B313" s="10">
        <v>306</v>
      </c>
      <c r="C313" s="11" t="e">
        <f t="shared" si="18"/>
        <v>#REF!</v>
      </c>
      <c r="D313" s="11" t="e">
        <f t="shared" si="16"/>
        <v>#REF!</v>
      </c>
      <c r="E313" s="11" t="e">
        <f t="shared" si="17"/>
        <v>#REF!</v>
      </c>
      <c r="F313" s="12" t="e">
        <f t="shared" si="19"/>
        <v>#REF!</v>
      </c>
    </row>
    <row r="314" spans="1:6" x14ac:dyDescent="0.2">
      <c r="A314" s="117"/>
      <c r="B314" s="10">
        <v>307</v>
      </c>
      <c r="C314" s="11" t="e">
        <f t="shared" si="18"/>
        <v>#REF!</v>
      </c>
      <c r="D314" s="11" t="e">
        <f t="shared" si="16"/>
        <v>#REF!</v>
      </c>
      <c r="E314" s="11" t="e">
        <f t="shared" si="17"/>
        <v>#REF!</v>
      </c>
      <c r="F314" s="12" t="e">
        <f t="shared" si="19"/>
        <v>#REF!</v>
      </c>
    </row>
    <row r="315" spans="1:6" x14ac:dyDescent="0.2">
      <c r="A315" s="117"/>
      <c r="B315" s="10">
        <v>308</v>
      </c>
      <c r="C315" s="11" t="e">
        <f t="shared" si="18"/>
        <v>#REF!</v>
      </c>
      <c r="D315" s="11" t="e">
        <f t="shared" si="16"/>
        <v>#REF!</v>
      </c>
      <c r="E315" s="11" t="e">
        <f t="shared" si="17"/>
        <v>#REF!</v>
      </c>
      <c r="F315" s="12" t="e">
        <f t="shared" si="19"/>
        <v>#REF!</v>
      </c>
    </row>
    <row r="316" spans="1:6" x14ac:dyDescent="0.2">
      <c r="A316" s="117"/>
      <c r="B316" s="10">
        <v>309</v>
      </c>
      <c r="C316" s="11" t="e">
        <f t="shared" si="18"/>
        <v>#REF!</v>
      </c>
      <c r="D316" s="11" t="e">
        <f t="shared" si="16"/>
        <v>#REF!</v>
      </c>
      <c r="E316" s="11" t="e">
        <f t="shared" si="17"/>
        <v>#REF!</v>
      </c>
      <c r="F316" s="12" t="e">
        <f t="shared" si="19"/>
        <v>#REF!</v>
      </c>
    </row>
    <row r="317" spans="1:6" x14ac:dyDescent="0.2">
      <c r="A317" s="117"/>
      <c r="B317" s="10">
        <v>310</v>
      </c>
      <c r="C317" s="11" t="e">
        <f t="shared" si="18"/>
        <v>#REF!</v>
      </c>
      <c r="D317" s="11" t="e">
        <f t="shared" si="16"/>
        <v>#REF!</v>
      </c>
      <c r="E317" s="11" t="e">
        <f t="shared" si="17"/>
        <v>#REF!</v>
      </c>
      <c r="F317" s="12" t="e">
        <f t="shared" si="19"/>
        <v>#REF!</v>
      </c>
    </row>
    <row r="318" spans="1:6" x14ac:dyDescent="0.2">
      <c r="A318" s="117"/>
      <c r="B318" s="10">
        <v>311</v>
      </c>
      <c r="C318" s="11" t="e">
        <f t="shared" si="18"/>
        <v>#REF!</v>
      </c>
      <c r="D318" s="11" t="e">
        <f t="shared" si="16"/>
        <v>#REF!</v>
      </c>
      <c r="E318" s="11" t="e">
        <f t="shared" si="17"/>
        <v>#REF!</v>
      </c>
      <c r="F318" s="12" t="e">
        <f t="shared" si="19"/>
        <v>#REF!</v>
      </c>
    </row>
    <row r="319" spans="1:6" x14ac:dyDescent="0.2">
      <c r="A319" s="118"/>
      <c r="B319" s="13">
        <v>312</v>
      </c>
      <c r="C319" s="14" t="e">
        <f t="shared" si="18"/>
        <v>#REF!</v>
      </c>
      <c r="D319" s="14" t="e">
        <f t="shared" si="16"/>
        <v>#REF!</v>
      </c>
      <c r="E319" s="14" t="e">
        <f t="shared" si="17"/>
        <v>#REF!</v>
      </c>
      <c r="F319" s="15" t="e">
        <f t="shared" si="19"/>
        <v>#REF!</v>
      </c>
    </row>
    <row r="320" spans="1:6" ht="12.75" customHeight="1" x14ac:dyDescent="0.2">
      <c r="A320" s="116" t="s">
        <v>102</v>
      </c>
      <c r="B320" s="7">
        <v>313</v>
      </c>
      <c r="C320" s="8" t="e">
        <f t="shared" si="18"/>
        <v>#REF!</v>
      </c>
      <c r="D320" s="8" t="e">
        <f t="shared" si="16"/>
        <v>#REF!</v>
      </c>
      <c r="E320" s="8" t="e">
        <f t="shared" si="17"/>
        <v>#REF!</v>
      </c>
      <c r="F320" s="9" t="e">
        <f t="shared" si="19"/>
        <v>#REF!</v>
      </c>
    </row>
    <row r="321" spans="1:6" x14ac:dyDescent="0.2">
      <c r="A321" s="117"/>
      <c r="B321" s="10">
        <v>314</v>
      </c>
      <c r="C321" s="11" t="e">
        <f t="shared" si="18"/>
        <v>#REF!</v>
      </c>
      <c r="D321" s="11" t="e">
        <f t="shared" si="16"/>
        <v>#REF!</v>
      </c>
      <c r="E321" s="11" t="e">
        <f t="shared" si="17"/>
        <v>#REF!</v>
      </c>
      <c r="F321" s="12" t="e">
        <f t="shared" si="19"/>
        <v>#REF!</v>
      </c>
    </row>
    <row r="322" spans="1:6" x14ac:dyDescent="0.2">
      <c r="A322" s="117"/>
      <c r="B322" s="10">
        <v>315</v>
      </c>
      <c r="C322" s="11" t="e">
        <f t="shared" si="18"/>
        <v>#REF!</v>
      </c>
      <c r="D322" s="11" t="e">
        <f t="shared" si="16"/>
        <v>#REF!</v>
      </c>
      <c r="E322" s="11" t="e">
        <f t="shared" si="17"/>
        <v>#REF!</v>
      </c>
      <c r="F322" s="12" t="e">
        <f t="shared" si="19"/>
        <v>#REF!</v>
      </c>
    </row>
    <row r="323" spans="1:6" x14ac:dyDescent="0.2">
      <c r="A323" s="117"/>
      <c r="B323" s="10">
        <v>316</v>
      </c>
      <c r="C323" s="11" t="e">
        <f t="shared" si="18"/>
        <v>#REF!</v>
      </c>
      <c r="D323" s="11" t="e">
        <f t="shared" si="16"/>
        <v>#REF!</v>
      </c>
      <c r="E323" s="11" t="e">
        <f t="shared" si="17"/>
        <v>#REF!</v>
      </c>
      <c r="F323" s="12" t="e">
        <f t="shared" si="19"/>
        <v>#REF!</v>
      </c>
    </row>
    <row r="324" spans="1:6" x14ac:dyDescent="0.2">
      <c r="A324" s="117"/>
      <c r="B324" s="10">
        <v>317</v>
      </c>
      <c r="C324" s="11" t="e">
        <f t="shared" si="18"/>
        <v>#REF!</v>
      </c>
      <c r="D324" s="11" t="e">
        <f t="shared" si="16"/>
        <v>#REF!</v>
      </c>
      <c r="E324" s="11" t="e">
        <f t="shared" si="17"/>
        <v>#REF!</v>
      </c>
      <c r="F324" s="12" t="e">
        <f t="shared" si="19"/>
        <v>#REF!</v>
      </c>
    </row>
    <row r="325" spans="1:6" x14ac:dyDescent="0.2">
      <c r="A325" s="117"/>
      <c r="B325" s="10">
        <v>318</v>
      </c>
      <c r="C325" s="11" t="e">
        <f t="shared" si="18"/>
        <v>#REF!</v>
      </c>
      <c r="D325" s="11" t="e">
        <f t="shared" si="16"/>
        <v>#REF!</v>
      </c>
      <c r="E325" s="11" t="e">
        <f t="shared" si="17"/>
        <v>#REF!</v>
      </c>
      <c r="F325" s="12" t="e">
        <f t="shared" si="19"/>
        <v>#REF!</v>
      </c>
    </row>
    <row r="326" spans="1:6" x14ac:dyDescent="0.2">
      <c r="A326" s="117"/>
      <c r="B326" s="10">
        <v>319</v>
      </c>
      <c r="C326" s="11" t="e">
        <f t="shared" si="18"/>
        <v>#REF!</v>
      </c>
      <c r="D326" s="11" t="e">
        <f t="shared" si="16"/>
        <v>#REF!</v>
      </c>
      <c r="E326" s="11" t="e">
        <f t="shared" si="17"/>
        <v>#REF!</v>
      </c>
      <c r="F326" s="12" t="e">
        <f t="shared" si="19"/>
        <v>#REF!</v>
      </c>
    </row>
    <row r="327" spans="1:6" x14ac:dyDescent="0.2">
      <c r="A327" s="117"/>
      <c r="B327" s="10">
        <v>320</v>
      </c>
      <c r="C327" s="11" t="e">
        <f t="shared" si="18"/>
        <v>#REF!</v>
      </c>
      <c r="D327" s="11" t="e">
        <f t="shared" si="16"/>
        <v>#REF!</v>
      </c>
      <c r="E327" s="11" t="e">
        <f t="shared" si="17"/>
        <v>#REF!</v>
      </c>
      <c r="F327" s="12" t="e">
        <f t="shared" si="19"/>
        <v>#REF!</v>
      </c>
    </row>
    <row r="328" spans="1:6" x14ac:dyDescent="0.2">
      <c r="A328" s="117"/>
      <c r="B328" s="10">
        <v>321</v>
      </c>
      <c r="C328" s="11" t="e">
        <f t="shared" si="18"/>
        <v>#REF!</v>
      </c>
      <c r="D328" s="11" t="e">
        <f t="shared" ref="D328:D367" si="20">PPMT($C$2/12,1,($C$3*12)+1-B328,C328,0)*-1</f>
        <v>#REF!</v>
      </c>
      <c r="E328" s="11" t="e">
        <f t="shared" ref="E328:E367" si="21">IPMT($C$2/12,1,($C$3*12)+1-B328,C328,0)*-1</f>
        <v>#REF!</v>
      </c>
      <c r="F328" s="12" t="e">
        <f t="shared" si="19"/>
        <v>#REF!</v>
      </c>
    </row>
    <row r="329" spans="1:6" x14ac:dyDescent="0.2">
      <c r="A329" s="117"/>
      <c r="B329" s="10">
        <v>322</v>
      </c>
      <c r="C329" s="11" t="e">
        <f t="shared" ref="C329:C367" si="22">C328-D328</f>
        <v>#REF!</v>
      </c>
      <c r="D329" s="11" t="e">
        <f t="shared" si="20"/>
        <v>#REF!</v>
      </c>
      <c r="E329" s="11" t="e">
        <f t="shared" si="21"/>
        <v>#REF!</v>
      </c>
      <c r="F329" s="12" t="e">
        <f t="shared" ref="F329:F367" si="23">SUM(D329:E329)</f>
        <v>#REF!</v>
      </c>
    </row>
    <row r="330" spans="1:6" x14ac:dyDescent="0.2">
      <c r="A330" s="117"/>
      <c r="B330" s="10">
        <v>323</v>
      </c>
      <c r="C330" s="11" t="e">
        <f t="shared" si="22"/>
        <v>#REF!</v>
      </c>
      <c r="D330" s="11" t="e">
        <f t="shared" si="20"/>
        <v>#REF!</v>
      </c>
      <c r="E330" s="11" t="e">
        <f t="shared" si="21"/>
        <v>#REF!</v>
      </c>
      <c r="F330" s="12" t="e">
        <f t="shared" si="23"/>
        <v>#REF!</v>
      </c>
    </row>
    <row r="331" spans="1:6" x14ac:dyDescent="0.2">
      <c r="A331" s="118"/>
      <c r="B331" s="13">
        <v>324</v>
      </c>
      <c r="C331" s="14" t="e">
        <f t="shared" si="22"/>
        <v>#REF!</v>
      </c>
      <c r="D331" s="14" t="e">
        <f t="shared" si="20"/>
        <v>#REF!</v>
      </c>
      <c r="E331" s="14" t="e">
        <f t="shared" si="21"/>
        <v>#REF!</v>
      </c>
      <c r="F331" s="15" t="e">
        <f t="shared" si="23"/>
        <v>#REF!</v>
      </c>
    </row>
    <row r="332" spans="1:6" ht="12.75" customHeight="1" x14ac:dyDescent="0.2">
      <c r="A332" s="116" t="s">
        <v>103</v>
      </c>
      <c r="B332" s="7">
        <v>325</v>
      </c>
      <c r="C332" s="8" t="e">
        <f t="shared" si="22"/>
        <v>#REF!</v>
      </c>
      <c r="D332" s="8" t="e">
        <f t="shared" si="20"/>
        <v>#REF!</v>
      </c>
      <c r="E332" s="8" t="e">
        <f t="shared" si="21"/>
        <v>#REF!</v>
      </c>
      <c r="F332" s="9" t="e">
        <f t="shared" si="23"/>
        <v>#REF!</v>
      </c>
    </row>
    <row r="333" spans="1:6" x14ac:dyDescent="0.2">
      <c r="A333" s="117"/>
      <c r="B333" s="10">
        <v>326</v>
      </c>
      <c r="C333" s="11" t="e">
        <f t="shared" si="22"/>
        <v>#REF!</v>
      </c>
      <c r="D333" s="11" t="e">
        <f t="shared" si="20"/>
        <v>#REF!</v>
      </c>
      <c r="E333" s="11" t="e">
        <f t="shared" si="21"/>
        <v>#REF!</v>
      </c>
      <c r="F333" s="12" t="e">
        <f t="shared" si="23"/>
        <v>#REF!</v>
      </c>
    </row>
    <row r="334" spans="1:6" x14ac:dyDescent="0.2">
      <c r="A334" s="117"/>
      <c r="B334" s="10">
        <v>327</v>
      </c>
      <c r="C334" s="11" t="e">
        <f t="shared" si="22"/>
        <v>#REF!</v>
      </c>
      <c r="D334" s="11" t="e">
        <f t="shared" si="20"/>
        <v>#REF!</v>
      </c>
      <c r="E334" s="11" t="e">
        <f t="shared" si="21"/>
        <v>#REF!</v>
      </c>
      <c r="F334" s="12" t="e">
        <f t="shared" si="23"/>
        <v>#REF!</v>
      </c>
    </row>
    <row r="335" spans="1:6" x14ac:dyDescent="0.2">
      <c r="A335" s="117"/>
      <c r="B335" s="10">
        <v>328</v>
      </c>
      <c r="C335" s="11" t="e">
        <f t="shared" si="22"/>
        <v>#REF!</v>
      </c>
      <c r="D335" s="11" t="e">
        <f t="shared" si="20"/>
        <v>#REF!</v>
      </c>
      <c r="E335" s="11" t="e">
        <f t="shared" si="21"/>
        <v>#REF!</v>
      </c>
      <c r="F335" s="12" t="e">
        <f t="shared" si="23"/>
        <v>#REF!</v>
      </c>
    </row>
    <row r="336" spans="1:6" x14ac:dyDescent="0.2">
      <c r="A336" s="117"/>
      <c r="B336" s="10">
        <v>329</v>
      </c>
      <c r="C336" s="11" t="e">
        <f t="shared" si="22"/>
        <v>#REF!</v>
      </c>
      <c r="D336" s="11" t="e">
        <f t="shared" si="20"/>
        <v>#REF!</v>
      </c>
      <c r="E336" s="11" t="e">
        <f t="shared" si="21"/>
        <v>#REF!</v>
      </c>
      <c r="F336" s="12" t="e">
        <f t="shared" si="23"/>
        <v>#REF!</v>
      </c>
    </row>
    <row r="337" spans="1:6" x14ac:dyDescent="0.2">
      <c r="A337" s="117"/>
      <c r="B337" s="10">
        <v>330</v>
      </c>
      <c r="C337" s="11" t="e">
        <f t="shared" si="22"/>
        <v>#REF!</v>
      </c>
      <c r="D337" s="11" t="e">
        <f t="shared" si="20"/>
        <v>#REF!</v>
      </c>
      <c r="E337" s="11" t="e">
        <f t="shared" si="21"/>
        <v>#REF!</v>
      </c>
      <c r="F337" s="12" t="e">
        <f t="shared" si="23"/>
        <v>#REF!</v>
      </c>
    </row>
    <row r="338" spans="1:6" x14ac:dyDescent="0.2">
      <c r="A338" s="117"/>
      <c r="B338" s="10">
        <v>331</v>
      </c>
      <c r="C338" s="11" t="e">
        <f t="shared" si="22"/>
        <v>#REF!</v>
      </c>
      <c r="D338" s="11" t="e">
        <f t="shared" si="20"/>
        <v>#REF!</v>
      </c>
      <c r="E338" s="11" t="e">
        <f t="shared" si="21"/>
        <v>#REF!</v>
      </c>
      <c r="F338" s="12" t="e">
        <f t="shared" si="23"/>
        <v>#REF!</v>
      </c>
    </row>
    <row r="339" spans="1:6" x14ac:dyDescent="0.2">
      <c r="A339" s="117"/>
      <c r="B339" s="10">
        <v>332</v>
      </c>
      <c r="C339" s="11" t="e">
        <f t="shared" si="22"/>
        <v>#REF!</v>
      </c>
      <c r="D339" s="11" t="e">
        <f t="shared" si="20"/>
        <v>#REF!</v>
      </c>
      <c r="E339" s="11" t="e">
        <f t="shared" si="21"/>
        <v>#REF!</v>
      </c>
      <c r="F339" s="12" t="e">
        <f t="shared" si="23"/>
        <v>#REF!</v>
      </c>
    </row>
    <row r="340" spans="1:6" x14ac:dyDescent="0.2">
      <c r="A340" s="117"/>
      <c r="B340" s="10">
        <v>333</v>
      </c>
      <c r="C340" s="11" t="e">
        <f t="shared" si="22"/>
        <v>#REF!</v>
      </c>
      <c r="D340" s="11" t="e">
        <f t="shared" si="20"/>
        <v>#REF!</v>
      </c>
      <c r="E340" s="11" t="e">
        <f t="shared" si="21"/>
        <v>#REF!</v>
      </c>
      <c r="F340" s="12" t="e">
        <f t="shared" si="23"/>
        <v>#REF!</v>
      </c>
    </row>
    <row r="341" spans="1:6" x14ac:dyDescent="0.2">
      <c r="A341" s="117"/>
      <c r="B341" s="10">
        <v>334</v>
      </c>
      <c r="C341" s="11" t="e">
        <f t="shared" si="22"/>
        <v>#REF!</v>
      </c>
      <c r="D341" s="11" t="e">
        <f t="shared" si="20"/>
        <v>#REF!</v>
      </c>
      <c r="E341" s="11" t="e">
        <f t="shared" si="21"/>
        <v>#REF!</v>
      </c>
      <c r="F341" s="12" t="e">
        <f t="shared" si="23"/>
        <v>#REF!</v>
      </c>
    </row>
    <row r="342" spans="1:6" x14ac:dyDescent="0.2">
      <c r="A342" s="117"/>
      <c r="B342" s="10">
        <v>335</v>
      </c>
      <c r="C342" s="11" t="e">
        <f t="shared" si="22"/>
        <v>#REF!</v>
      </c>
      <c r="D342" s="11" t="e">
        <f t="shared" si="20"/>
        <v>#REF!</v>
      </c>
      <c r="E342" s="11" t="e">
        <f t="shared" si="21"/>
        <v>#REF!</v>
      </c>
      <c r="F342" s="12" t="e">
        <f t="shared" si="23"/>
        <v>#REF!</v>
      </c>
    </row>
    <row r="343" spans="1:6" x14ac:dyDescent="0.2">
      <c r="A343" s="118"/>
      <c r="B343" s="13">
        <v>336</v>
      </c>
      <c r="C343" s="14" t="e">
        <f t="shared" si="22"/>
        <v>#REF!</v>
      </c>
      <c r="D343" s="14" t="e">
        <f t="shared" si="20"/>
        <v>#REF!</v>
      </c>
      <c r="E343" s="14" t="e">
        <f t="shared" si="21"/>
        <v>#REF!</v>
      </c>
      <c r="F343" s="15" t="e">
        <f t="shared" si="23"/>
        <v>#REF!</v>
      </c>
    </row>
    <row r="344" spans="1:6" ht="12.75" customHeight="1" x14ac:dyDescent="0.2">
      <c r="A344" s="116" t="s">
        <v>104</v>
      </c>
      <c r="B344" s="7">
        <v>337</v>
      </c>
      <c r="C344" s="8" t="e">
        <f t="shared" si="22"/>
        <v>#REF!</v>
      </c>
      <c r="D344" s="8" t="e">
        <f t="shared" si="20"/>
        <v>#REF!</v>
      </c>
      <c r="E344" s="8" t="e">
        <f t="shared" si="21"/>
        <v>#REF!</v>
      </c>
      <c r="F344" s="9" t="e">
        <f t="shared" si="23"/>
        <v>#REF!</v>
      </c>
    </row>
    <row r="345" spans="1:6" x14ac:dyDescent="0.2">
      <c r="A345" s="117"/>
      <c r="B345" s="10">
        <v>338</v>
      </c>
      <c r="C345" s="11" t="e">
        <f t="shared" si="22"/>
        <v>#REF!</v>
      </c>
      <c r="D345" s="11" t="e">
        <f t="shared" si="20"/>
        <v>#REF!</v>
      </c>
      <c r="E345" s="11" t="e">
        <f t="shared" si="21"/>
        <v>#REF!</v>
      </c>
      <c r="F345" s="12" t="e">
        <f t="shared" si="23"/>
        <v>#REF!</v>
      </c>
    </row>
    <row r="346" spans="1:6" x14ac:dyDescent="0.2">
      <c r="A346" s="117"/>
      <c r="B346" s="10">
        <v>339</v>
      </c>
      <c r="C346" s="11" t="e">
        <f t="shared" si="22"/>
        <v>#REF!</v>
      </c>
      <c r="D346" s="11" t="e">
        <f t="shared" si="20"/>
        <v>#REF!</v>
      </c>
      <c r="E346" s="11" t="e">
        <f t="shared" si="21"/>
        <v>#REF!</v>
      </c>
      <c r="F346" s="12" t="e">
        <f t="shared" si="23"/>
        <v>#REF!</v>
      </c>
    </row>
    <row r="347" spans="1:6" x14ac:dyDescent="0.2">
      <c r="A347" s="117"/>
      <c r="B347" s="10">
        <v>340</v>
      </c>
      <c r="C347" s="11" t="e">
        <f t="shared" si="22"/>
        <v>#REF!</v>
      </c>
      <c r="D347" s="11" t="e">
        <f t="shared" si="20"/>
        <v>#REF!</v>
      </c>
      <c r="E347" s="11" t="e">
        <f t="shared" si="21"/>
        <v>#REF!</v>
      </c>
      <c r="F347" s="12" t="e">
        <f t="shared" si="23"/>
        <v>#REF!</v>
      </c>
    </row>
    <row r="348" spans="1:6" x14ac:dyDescent="0.2">
      <c r="A348" s="117"/>
      <c r="B348" s="10">
        <v>341</v>
      </c>
      <c r="C348" s="11" t="e">
        <f t="shared" si="22"/>
        <v>#REF!</v>
      </c>
      <c r="D348" s="11" t="e">
        <f t="shared" si="20"/>
        <v>#REF!</v>
      </c>
      <c r="E348" s="11" t="e">
        <f t="shared" si="21"/>
        <v>#REF!</v>
      </c>
      <c r="F348" s="12" t="e">
        <f t="shared" si="23"/>
        <v>#REF!</v>
      </c>
    </row>
    <row r="349" spans="1:6" x14ac:dyDescent="0.2">
      <c r="A349" s="117"/>
      <c r="B349" s="10">
        <v>342</v>
      </c>
      <c r="C349" s="11" t="e">
        <f t="shared" si="22"/>
        <v>#REF!</v>
      </c>
      <c r="D349" s="11" t="e">
        <f t="shared" si="20"/>
        <v>#REF!</v>
      </c>
      <c r="E349" s="11" t="e">
        <f t="shared" si="21"/>
        <v>#REF!</v>
      </c>
      <c r="F349" s="12" t="e">
        <f t="shared" si="23"/>
        <v>#REF!</v>
      </c>
    </row>
    <row r="350" spans="1:6" x14ac:dyDescent="0.2">
      <c r="A350" s="117"/>
      <c r="B350" s="10">
        <v>343</v>
      </c>
      <c r="C350" s="11" t="e">
        <f t="shared" si="22"/>
        <v>#REF!</v>
      </c>
      <c r="D350" s="11" t="e">
        <f t="shared" si="20"/>
        <v>#REF!</v>
      </c>
      <c r="E350" s="11" t="e">
        <f t="shared" si="21"/>
        <v>#REF!</v>
      </c>
      <c r="F350" s="12" t="e">
        <f t="shared" si="23"/>
        <v>#REF!</v>
      </c>
    </row>
    <row r="351" spans="1:6" x14ac:dyDescent="0.2">
      <c r="A351" s="117"/>
      <c r="B351" s="10">
        <v>344</v>
      </c>
      <c r="C351" s="11" t="e">
        <f t="shared" si="22"/>
        <v>#REF!</v>
      </c>
      <c r="D351" s="11" t="e">
        <f t="shared" si="20"/>
        <v>#REF!</v>
      </c>
      <c r="E351" s="11" t="e">
        <f t="shared" si="21"/>
        <v>#REF!</v>
      </c>
      <c r="F351" s="12" t="e">
        <f t="shared" si="23"/>
        <v>#REF!</v>
      </c>
    </row>
    <row r="352" spans="1:6" x14ac:dyDescent="0.2">
      <c r="A352" s="117"/>
      <c r="B352" s="10">
        <v>345</v>
      </c>
      <c r="C352" s="11" t="e">
        <f t="shared" si="22"/>
        <v>#REF!</v>
      </c>
      <c r="D352" s="11" t="e">
        <f t="shared" si="20"/>
        <v>#REF!</v>
      </c>
      <c r="E352" s="11" t="e">
        <f t="shared" si="21"/>
        <v>#REF!</v>
      </c>
      <c r="F352" s="12" t="e">
        <f t="shared" si="23"/>
        <v>#REF!</v>
      </c>
    </row>
    <row r="353" spans="1:6" x14ac:dyDescent="0.2">
      <c r="A353" s="117"/>
      <c r="B353" s="10">
        <v>346</v>
      </c>
      <c r="C353" s="11" t="e">
        <f t="shared" si="22"/>
        <v>#REF!</v>
      </c>
      <c r="D353" s="11" t="e">
        <f t="shared" si="20"/>
        <v>#REF!</v>
      </c>
      <c r="E353" s="11" t="e">
        <f t="shared" si="21"/>
        <v>#REF!</v>
      </c>
      <c r="F353" s="12" t="e">
        <f t="shared" si="23"/>
        <v>#REF!</v>
      </c>
    </row>
    <row r="354" spans="1:6" x14ac:dyDescent="0.2">
      <c r="A354" s="117"/>
      <c r="B354" s="10">
        <v>347</v>
      </c>
      <c r="C354" s="11" t="e">
        <f t="shared" si="22"/>
        <v>#REF!</v>
      </c>
      <c r="D354" s="11" t="e">
        <f t="shared" si="20"/>
        <v>#REF!</v>
      </c>
      <c r="E354" s="11" t="e">
        <f t="shared" si="21"/>
        <v>#REF!</v>
      </c>
      <c r="F354" s="12" t="e">
        <f t="shared" si="23"/>
        <v>#REF!</v>
      </c>
    </row>
    <row r="355" spans="1:6" x14ac:dyDescent="0.2">
      <c r="A355" s="118"/>
      <c r="B355" s="13">
        <v>348</v>
      </c>
      <c r="C355" s="14" t="e">
        <f t="shared" si="22"/>
        <v>#REF!</v>
      </c>
      <c r="D355" s="14" t="e">
        <f t="shared" si="20"/>
        <v>#REF!</v>
      </c>
      <c r="E355" s="14" t="e">
        <f t="shared" si="21"/>
        <v>#REF!</v>
      </c>
      <c r="F355" s="15" t="e">
        <f t="shared" si="23"/>
        <v>#REF!</v>
      </c>
    </row>
    <row r="356" spans="1:6" ht="12.75" customHeight="1" x14ac:dyDescent="0.2">
      <c r="A356" s="116" t="s">
        <v>105</v>
      </c>
      <c r="B356" s="10">
        <v>349</v>
      </c>
      <c r="C356" s="11" t="e">
        <f t="shared" si="22"/>
        <v>#REF!</v>
      </c>
      <c r="D356" s="11" t="e">
        <f t="shared" si="20"/>
        <v>#REF!</v>
      </c>
      <c r="E356" s="11" t="e">
        <f t="shared" si="21"/>
        <v>#REF!</v>
      </c>
      <c r="F356" s="9" t="e">
        <f t="shared" si="23"/>
        <v>#REF!</v>
      </c>
    </row>
    <row r="357" spans="1:6" x14ac:dyDescent="0.2">
      <c r="A357" s="117"/>
      <c r="B357" s="10">
        <v>350</v>
      </c>
      <c r="C357" s="11" t="e">
        <f t="shared" si="22"/>
        <v>#REF!</v>
      </c>
      <c r="D357" s="11" t="e">
        <f t="shared" si="20"/>
        <v>#REF!</v>
      </c>
      <c r="E357" s="11" t="e">
        <f t="shared" si="21"/>
        <v>#REF!</v>
      </c>
      <c r="F357" s="12" t="e">
        <f t="shared" si="23"/>
        <v>#REF!</v>
      </c>
    </row>
    <row r="358" spans="1:6" x14ac:dyDescent="0.2">
      <c r="A358" s="117"/>
      <c r="B358" s="10">
        <v>351</v>
      </c>
      <c r="C358" s="11" t="e">
        <f t="shared" si="22"/>
        <v>#REF!</v>
      </c>
      <c r="D358" s="11" t="e">
        <f t="shared" si="20"/>
        <v>#REF!</v>
      </c>
      <c r="E358" s="11" t="e">
        <f t="shared" si="21"/>
        <v>#REF!</v>
      </c>
      <c r="F358" s="12" t="e">
        <f t="shared" si="23"/>
        <v>#REF!</v>
      </c>
    </row>
    <row r="359" spans="1:6" x14ac:dyDescent="0.2">
      <c r="A359" s="117"/>
      <c r="B359" s="10">
        <v>352</v>
      </c>
      <c r="C359" s="11" t="e">
        <f t="shared" si="22"/>
        <v>#REF!</v>
      </c>
      <c r="D359" s="11" t="e">
        <f t="shared" si="20"/>
        <v>#REF!</v>
      </c>
      <c r="E359" s="11" t="e">
        <f t="shared" si="21"/>
        <v>#REF!</v>
      </c>
      <c r="F359" s="12" t="e">
        <f t="shared" si="23"/>
        <v>#REF!</v>
      </c>
    </row>
    <row r="360" spans="1:6" x14ac:dyDescent="0.2">
      <c r="A360" s="117"/>
      <c r="B360" s="10">
        <v>353</v>
      </c>
      <c r="C360" s="11" t="e">
        <f t="shared" si="22"/>
        <v>#REF!</v>
      </c>
      <c r="D360" s="11" t="e">
        <f t="shared" si="20"/>
        <v>#REF!</v>
      </c>
      <c r="E360" s="11" t="e">
        <f t="shared" si="21"/>
        <v>#REF!</v>
      </c>
      <c r="F360" s="12" t="e">
        <f t="shared" si="23"/>
        <v>#REF!</v>
      </c>
    </row>
    <row r="361" spans="1:6" x14ac:dyDescent="0.2">
      <c r="A361" s="117"/>
      <c r="B361" s="10">
        <v>354</v>
      </c>
      <c r="C361" s="11" t="e">
        <f t="shared" si="22"/>
        <v>#REF!</v>
      </c>
      <c r="D361" s="11" t="e">
        <f t="shared" si="20"/>
        <v>#REF!</v>
      </c>
      <c r="E361" s="11" t="e">
        <f t="shared" si="21"/>
        <v>#REF!</v>
      </c>
      <c r="F361" s="12" t="e">
        <f t="shared" si="23"/>
        <v>#REF!</v>
      </c>
    </row>
    <row r="362" spans="1:6" x14ac:dyDescent="0.2">
      <c r="A362" s="117"/>
      <c r="B362" s="10">
        <v>355</v>
      </c>
      <c r="C362" s="11" t="e">
        <f t="shared" si="22"/>
        <v>#REF!</v>
      </c>
      <c r="D362" s="11" t="e">
        <f t="shared" si="20"/>
        <v>#REF!</v>
      </c>
      <c r="E362" s="11" t="e">
        <f t="shared" si="21"/>
        <v>#REF!</v>
      </c>
      <c r="F362" s="12" t="e">
        <f t="shared" si="23"/>
        <v>#REF!</v>
      </c>
    </row>
    <row r="363" spans="1:6" x14ac:dyDescent="0.2">
      <c r="A363" s="117"/>
      <c r="B363" s="10">
        <v>356</v>
      </c>
      <c r="C363" s="11" t="e">
        <f t="shared" si="22"/>
        <v>#REF!</v>
      </c>
      <c r="D363" s="11" t="e">
        <f t="shared" si="20"/>
        <v>#REF!</v>
      </c>
      <c r="E363" s="11" t="e">
        <f t="shared" si="21"/>
        <v>#REF!</v>
      </c>
      <c r="F363" s="12" t="e">
        <f t="shared" si="23"/>
        <v>#REF!</v>
      </c>
    </row>
    <row r="364" spans="1:6" x14ac:dyDescent="0.2">
      <c r="A364" s="117"/>
      <c r="B364" s="10">
        <v>357</v>
      </c>
      <c r="C364" s="11" t="e">
        <f t="shared" si="22"/>
        <v>#REF!</v>
      </c>
      <c r="D364" s="11" t="e">
        <f t="shared" si="20"/>
        <v>#REF!</v>
      </c>
      <c r="E364" s="11" t="e">
        <f t="shared" si="21"/>
        <v>#REF!</v>
      </c>
      <c r="F364" s="12" t="e">
        <f t="shared" si="23"/>
        <v>#REF!</v>
      </c>
    </row>
    <row r="365" spans="1:6" x14ac:dyDescent="0.2">
      <c r="A365" s="117"/>
      <c r="B365" s="10">
        <v>358</v>
      </c>
      <c r="C365" s="11" t="e">
        <f t="shared" si="22"/>
        <v>#REF!</v>
      </c>
      <c r="D365" s="11" t="e">
        <f t="shared" si="20"/>
        <v>#REF!</v>
      </c>
      <c r="E365" s="11" t="e">
        <f t="shared" si="21"/>
        <v>#REF!</v>
      </c>
      <c r="F365" s="12" t="e">
        <f t="shared" si="23"/>
        <v>#REF!</v>
      </c>
    </row>
    <row r="366" spans="1:6" x14ac:dyDescent="0.2">
      <c r="A366" s="117"/>
      <c r="B366" s="10">
        <v>359</v>
      </c>
      <c r="C366" s="11" t="e">
        <f t="shared" si="22"/>
        <v>#REF!</v>
      </c>
      <c r="D366" s="11" t="e">
        <f t="shared" si="20"/>
        <v>#REF!</v>
      </c>
      <c r="E366" s="11" t="e">
        <f t="shared" si="21"/>
        <v>#REF!</v>
      </c>
      <c r="F366" s="12" t="e">
        <f t="shared" si="23"/>
        <v>#REF!</v>
      </c>
    </row>
    <row r="367" spans="1:6" x14ac:dyDescent="0.2">
      <c r="A367" s="118"/>
      <c r="B367" s="13">
        <v>360</v>
      </c>
      <c r="C367" s="14" t="e">
        <f t="shared" si="22"/>
        <v>#REF!</v>
      </c>
      <c r="D367" s="14" t="e">
        <f t="shared" si="20"/>
        <v>#REF!</v>
      </c>
      <c r="E367" s="14" t="e">
        <f t="shared" si="21"/>
        <v>#REF!</v>
      </c>
      <c r="F367" s="15" t="e">
        <f t="shared" si="23"/>
        <v>#REF!</v>
      </c>
    </row>
    <row r="368" spans="1:6" x14ac:dyDescent="0.2">
      <c r="C368" s="18"/>
    </row>
  </sheetData>
  <mergeCells count="30">
    <mergeCell ref="A8:A19"/>
    <mergeCell ref="A20:A31"/>
    <mergeCell ref="A32:A43"/>
    <mergeCell ref="A44:A55"/>
    <mergeCell ref="A56:A67"/>
    <mergeCell ref="A68:A79"/>
    <mergeCell ref="A80:A91"/>
    <mergeCell ref="A92:A103"/>
    <mergeCell ref="A104:A115"/>
    <mergeCell ref="A116:A127"/>
    <mergeCell ref="A128:A139"/>
    <mergeCell ref="A140:A151"/>
    <mergeCell ref="A152:A163"/>
    <mergeCell ref="A164:A175"/>
    <mergeCell ref="A176:A187"/>
    <mergeCell ref="A188:A199"/>
    <mergeCell ref="A200:A211"/>
    <mergeCell ref="A212:A223"/>
    <mergeCell ref="A224:A235"/>
    <mergeCell ref="A236:A247"/>
    <mergeCell ref="A248:A259"/>
    <mergeCell ref="A260:A271"/>
    <mergeCell ref="A272:A283"/>
    <mergeCell ref="A284:A295"/>
    <mergeCell ref="A344:A355"/>
    <mergeCell ref="A356:A367"/>
    <mergeCell ref="A296:A307"/>
    <mergeCell ref="A308:A319"/>
    <mergeCell ref="A320:A331"/>
    <mergeCell ref="A332:A343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103"/>
  <sheetViews>
    <sheetView showGridLines="0" tabSelected="1" zoomScaleNormal="100" zoomScaleSheetLayoutView="100" workbookViewId="0">
      <selection activeCell="R26" sqref="R26"/>
    </sheetView>
  </sheetViews>
  <sheetFormatPr defaultRowHeight="18" x14ac:dyDescent="0.25"/>
  <cols>
    <col min="1" max="1" width="6.42578125" style="44" customWidth="1"/>
    <col min="2" max="2" width="2.5703125" style="23" customWidth="1"/>
    <col min="3" max="3" width="4.7109375" style="45" customWidth="1"/>
    <col min="4" max="4" width="2.5703125" style="23" customWidth="1"/>
    <col min="5" max="5" width="36.28515625" style="23" customWidth="1"/>
    <col min="6" max="6" width="20.42578125" style="23" customWidth="1"/>
    <col min="7" max="7" width="5.85546875" style="23" customWidth="1"/>
    <col min="8" max="8" width="36.28515625" style="23" customWidth="1"/>
    <col min="9" max="9" width="20.42578125" style="23" customWidth="1"/>
    <col min="10" max="10" width="2.5703125" style="23" customWidth="1"/>
    <col min="11" max="11" width="2" style="45" customWidth="1"/>
    <col min="12" max="12" width="3.42578125" style="23" customWidth="1"/>
    <col min="13" max="13" width="2.42578125" style="23" customWidth="1"/>
    <col min="14" max="14" width="3.28515625" style="23" customWidth="1"/>
    <col min="15" max="16384" width="9.140625" style="23"/>
  </cols>
  <sheetData>
    <row r="1" spans="1:14" ht="36" customHeight="1" x14ac:dyDescent="0.2">
      <c r="A1" s="110" t="s">
        <v>111</v>
      </c>
      <c r="B1" s="96"/>
      <c r="C1" s="96"/>
      <c r="D1" s="96"/>
      <c r="E1" s="96"/>
      <c r="F1" s="21" t="str">
        <f>F5</f>
        <v>750 Merlins Way</v>
      </c>
      <c r="G1" s="22"/>
      <c r="H1" s="24"/>
      <c r="I1" s="91">
        <f ca="1">NOW()</f>
        <v>42237.595862615737</v>
      </c>
      <c r="J1" s="109"/>
      <c r="K1" s="109"/>
    </row>
    <row r="3" spans="1:14" x14ac:dyDescent="0.25">
      <c r="A3" s="25"/>
      <c r="B3" s="26"/>
      <c r="C3" s="27"/>
      <c r="D3" s="26"/>
      <c r="E3" s="26"/>
      <c r="F3" s="26"/>
      <c r="G3" s="26"/>
      <c r="H3" s="26"/>
      <c r="I3" s="26"/>
      <c r="J3" s="26"/>
      <c r="K3" s="27"/>
    </row>
    <row r="4" spans="1:14" ht="18" customHeight="1" x14ac:dyDescent="0.2">
      <c r="A4" s="103" t="s">
        <v>112</v>
      </c>
      <c r="B4" s="28"/>
      <c r="C4" s="111" t="s">
        <v>62</v>
      </c>
      <c r="E4" s="100" t="s">
        <v>0</v>
      </c>
      <c r="F4" s="102"/>
      <c r="H4" s="100" t="s">
        <v>5</v>
      </c>
      <c r="I4" s="102"/>
      <c r="K4" s="30"/>
      <c r="M4" s="95" t="s">
        <v>107</v>
      </c>
      <c r="N4" s="93" t="s">
        <v>135</v>
      </c>
    </row>
    <row r="5" spans="1:14" ht="12.75" customHeight="1" x14ac:dyDescent="0.2">
      <c r="A5" s="103"/>
      <c r="B5" s="28"/>
      <c r="C5" s="111"/>
      <c r="E5" s="31" t="s">
        <v>1</v>
      </c>
      <c r="F5" s="32" t="s">
        <v>131</v>
      </c>
      <c r="H5" s="33" t="s">
        <v>64</v>
      </c>
      <c r="I5" s="34">
        <v>0.2</v>
      </c>
      <c r="K5" s="30"/>
      <c r="M5" s="95"/>
      <c r="N5" s="93"/>
    </row>
    <row r="6" spans="1:14" ht="12.75" customHeight="1" x14ac:dyDescent="0.2">
      <c r="A6" s="103"/>
      <c r="B6" s="28"/>
      <c r="C6" s="111"/>
      <c r="E6" s="31" t="s">
        <v>2</v>
      </c>
      <c r="F6" s="32" t="s">
        <v>3</v>
      </c>
      <c r="H6" s="33" t="s">
        <v>31</v>
      </c>
      <c r="I6" s="35">
        <f>F7*I5</f>
        <v>26680</v>
      </c>
      <c r="K6" s="30"/>
      <c r="M6" s="95"/>
      <c r="N6" s="93"/>
    </row>
    <row r="7" spans="1:14" ht="12.75" customHeight="1" x14ac:dyDescent="0.2">
      <c r="A7" s="103"/>
      <c r="B7" s="28"/>
      <c r="C7" s="111"/>
      <c r="E7" s="36" t="s">
        <v>6</v>
      </c>
      <c r="F7" s="35">
        <v>133400</v>
      </c>
      <c r="H7" s="33" t="s">
        <v>30</v>
      </c>
      <c r="I7" s="35">
        <f>(ROUND((F7*0.03)/1000,0))*1000</f>
        <v>4000</v>
      </c>
      <c r="K7" s="30"/>
      <c r="M7" s="95"/>
      <c r="N7" s="93"/>
    </row>
    <row r="8" spans="1:14" ht="12.75" customHeight="1" x14ac:dyDescent="0.2">
      <c r="A8" s="103"/>
      <c r="B8" s="28"/>
      <c r="C8" s="111"/>
      <c r="E8" s="36" t="s">
        <v>4</v>
      </c>
      <c r="F8" s="34">
        <v>0.02</v>
      </c>
      <c r="H8" s="37" t="s">
        <v>63</v>
      </c>
      <c r="I8" s="38">
        <f>SUM(I6:I7)</f>
        <v>30680</v>
      </c>
      <c r="K8" s="30"/>
      <c r="M8" s="95"/>
      <c r="N8" s="93"/>
    </row>
    <row r="9" spans="1:14" ht="15" customHeight="1" x14ac:dyDescent="0.2">
      <c r="A9" s="103"/>
      <c r="B9" s="28"/>
      <c r="C9" s="111"/>
      <c r="K9" s="30"/>
      <c r="M9" s="95"/>
      <c r="N9" s="93"/>
    </row>
    <row r="10" spans="1:14" ht="15" customHeight="1" x14ac:dyDescent="0.2">
      <c r="A10" s="103"/>
      <c r="B10" s="28"/>
      <c r="C10" s="111"/>
      <c r="K10" s="30"/>
      <c r="M10" s="95"/>
      <c r="N10" s="93"/>
    </row>
    <row r="11" spans="1:14" ht="18" customHeight="1" x14ac:dyDescent="0.2">
      <c r="A11" s="103"/>
      <c r="B11" s="28"/>
      <c r="C11" s="111"/>
      <c r="E11" s="100" t="s">
        <v>59</v>
      </c>
      <c r="F11" s="102"/>
      <c r="H11" s="29" t="s">
        <v>7</v>
      </c>
      <c r="I11" s="39" t="str">
        <f>IF(F7-I6-I12=0,"",F7-I6-I12)</f>
        <v/>
      </c>
      <c r="K11" s="30"/>
      <c r="M11" s="95"/>
      <c r="N11" s="93"/>
    </row>
    <row r="12" spans="1:14" ht="12.75" customHeight="1" x14ac:dyDescent="0.2">
      <c r="A12" s="103"/>
      <c r="B12" s="28"/>
      <c r="C12" s="111"/>
      <c r="E12" s="31" t="s">
        <v>60</v>
      </c>
      <c r="F12" s="34">
        <v>0.25</v>
      </c>
      <c r="H12" s="33" t="s">
        <v>127</v>
      </c>
      <c r="I12" s="35">
        <v>106720</v>
      </c>
      <c r="K12" s="30"/>
      <c r="M12" s="95"/>
      <c r="N12" s="93"/>
    </row>
    <row r="13" spans="1:14" ht="12.75" customHeight="1" x14ac:dyDescent="0.2">
      <c r="A13" s="103"/>
      <c r="B13" s="28"/>
      <c r="C13" s="111"/>
      <c r="E13" s="36" t="s">
        <v>61</v>
      </c>
      <c r="F13" s="35">
        <v>100000</v>
      </c>
      <c r="H13" s="33" t="s">
        <v>128</v>
      </c>
      <c r="I13" s="40">
        <v>0.05</v>
      </c>
      <c r="K13" s="30"/>
      <c r="M13" s="95"/>
      <c r="N13" s="93"/>
    </row>
    <row r="14" spans="1:14" ht="12.75" customHeight="1" x14ac:dyDescent="0.2">
      <c r="A14" s="104"/>
      <c r="B14" s="28"/>
      <c r="C14" s="111"/>
      <c r="H14" s="33" t="s">
        <v>129</v>
      </c>
      <c r="I14" s="41">
        <v>30</v>
      </c>
      <c r="K14" s="30"/>
      <c r="M14" s="95"/>
      <c r="N14" s="93"/>
    </row>
    <row r="15" spans="1:14" ht="12.75" customHeight="1" x14ac:dyDescent="0.2">
      <c r="A15" s="104"/>
      <c r="B15" s="28"/>
      <c r="C15" s="111"/>
      <c r="H15" s="33" t="s">
        <v>130</v>
      </c>
      <c r="I15" s="35">
        <f>'Amort A'!F8</f>
        <v>572.89603607855474</v>
      </c>
      <c r="K15" s="30"/>
      <c r="M15" s="95"/>
      <c r="N15" s="93"/>
    </row>
    <row r="16" spans="1:14" ht="12.75" customHeight="1" x14ac:dyDescent="0.2">
      <c r="A16" s="104"/>
      <c r="B16" s="28"/>
      <c r="C16" s="111"/>
      <c r="H16" s="37" t="s">
        <v>65</v>
      </c>
      <c r="I16" s="38">
        <f>I15</f>
        <v>572.89603607855474</v>
      </c>
      <c r="K16" s="30"/>
      <c r="M16" s="95"/>
      <c r="N16" s="93"/>
    </row>
    <row r="17" spans="1:14" ht="15" customHeight="1" x14ac:dyDescent="0.2">
      <c r="A17" s="104"/>
      <c r="B17" s="28"/>
      <c r="C17" s="111"/>
      <c r="K17" s="30"/>
      <c r="M17" s="95"/>
      <c r="N17" s="93"/>
    </row>
    <row r="18" spans="1:14" ht="15" customHeight="1" x14ac:dyDescent="0.2">
      <c r="A18" s="104"/>
      <c r="B18" s="28"/>
      <c r="C18" s="111"/>
      <c r="K18" s="30"/>
      <c r="M18" s="95"/>
      <c r="N18" s="93"/>
    </row>
    <row r="19" spans="1:14" ht="18" customHeight="1" x14ac:dyDescent="0.2">
      <c r="A19" s="104"/>
      <c r="B19" s="28"/>
      <c r="C19" s="111"/>
      <c r="E19" s="29" t="s">
        <v>9</v>
      </c>
      <c r="F19" s="42"/>
      <c r="G19" s="42"/>
      <c r="H19" s="42"/>
      <c r="I19" s="39" t="str">
        <f>IF(F7-F21-F22-F23-F24=0,"",F7-F21-F22-F23-F24)</f>
        <v/>
      </c>
      <c r="K19" s="30"/>
      <c r="M19" s="95"/>
      <c r="N19" s="93"/>
    </row>
    <row r="20" spans="1:14" ht="12.75" customHeight="1" x14ac:dyDescent="0.2">
      <c r="A20" s="104"/>
      <c r="B20" s="28"/>
      <c r="C20" s="111"/>
      <c r="E20" s="36" t="s">
        <v>32</v>
      </c>
      <c r="F20" s="112" t="s">
        <v>33</v>
      </c>
      <c r="G20" s="113"/>
      <c r="H20" s="36" t="s">
        <v>10</v>
      </c>
      <c r="I20" s="36" t="s">
        <v>9</v>
      </c>
      <c r="K20" s="30"/>
      <c r="M20" s="95"/>
      <c r="N20" s="93"/>
    </row>
    <row r="21" spans="1:14" ht="12.75" customHeight="1" x14ac:dyDescent="0.2">
      <c r="A21" s="104"/>
      <c r="B21" s="28"/>
      <c r="C21" s="111"/>
      <c r="E21" s="43" t="s">
        <v>8</v>
      </c>
      <c r="F21" s="107">
        <v>30000</v>
      </c>
      <c r="G21" s="108"/>
      <c r="H21" s="40">
        <v>0</v>
      </c>
      <c r="I21" s="35">
        <f>F21*H21</f>
        <v>0</v>
      </c>
      <c r="K21" s="30"/>
      <c r="M21" s="95"/>
      <c r="N21" s="93"/>
    </row>
    <row r="22" spans="1:14" ht="12.75" customHeight="1" x14ac:dyDescent="0.2">
      <c r="A22" s="104"/>
      <c r="B22" s="28"/>
      <c r="C22" s="111"/>
      <c r="E22" s="43" t="s">
        <v>56</v>
      </c>
      <c r="F22" s="107">
        <v>7500</v>
      </c>
      <c r="G22" s="108"/>
      <c r="H22" s="40">
        <f>1/5</f>
        <v>0.2</v>
      </c>
      <c r="I22" s="35">
        <f>F22*H22</f>
        <v>1500</v>
      </c>
      <c r="K22" s="30"/>
      <c r="M22" s="95"/>
      <c r="N22" s="93"/>
    </row>
    <row r="23" spans="1:14" ht="12.75" customHeight="1" x14ac:dyDescent="0.2">
      <c r="A23" s="104"/>
      <c r="B23" s="28"/>
      <c r="C23" s="111"/>
      <c r="E23" s="43" t="s">
        <v>57</v>
      </c>
      <c r="F23" s="107">
        <f>F7-F21-F22-F24</f>
        <v>90900</v>
      </c>
      <c r="G23" s="108"/>
      <c r="H23" s="40">
        <f>1/27.5</f>
        <v>3.6363636363636362E-2</v>
      </c>
      <c r="I23" s="35">
        <f>F23*H23</f>
        <v>3305.4545454545455</v>
      </c>
      <c r="K23" s="30"/>
      <c r="M23" s="95"/>
      <c r="N23" s="93"/>
    </row>
    <row r="24" spans="1:14" ht="12.75" customHeight="1" x14ac:dyDescent="0.2">
      <c r="A24" s="104"/>
      <c r="B24" s="28"/>
      <c r="C24" s="111"/>
      <c r="E24" s="43" t="s">
        <v>58</v>
      </c>
      <c r="F24" s="107">
        <v>5000</v>
      </c>
      <c r="G24" s="108"/>
      <c r="H24" s="40">
        <f>1/15</f>
        <v>6.6666666666666666E-2</v>
      </c>
      <c r="I24" s="35">
        <f>F24*H24</f>
        <v>333.33333333333331</v>
      </c>
      <c r="K24" s="30"/>
      <c r="M24" s="95"/>
      <c r="N24" s="93"/>
    </row>
    <row r="25" spans="1:14" ht="12.75" customHeight="1" x14ac:dyDescent="0.2">
      <c r="A25" s="104"/>
      <c r="B25" s="28"/>
      <c r="C25" s="111"/>
      <c r="E25" s="114" t="s">
        <v>11</v>
      </c>
      <c r="F25" s="115"/>
      <c r="G25" s="115"/>
      <c r="H25" s="102"/>
      <c r="I25" s="38">
        <f>SUM(I21:I24)</f>
        <v>5138.787878787879</v>
      </c>
      <c r="K25" s="30"/>
      <c r="M25" s="95"/>
      <c r="N25" s="93"/>
    </row>
    <row r="26" spans="1:14" ht="15" customHeight="1" x14ac:dyDescent="0.25">
      <c r="M26" s="95"/>
      <c r="N26" s="93"/>
    </row>
    <row r="27" spans="1:14" ht="15" customHeight="1" x14ac:dyDescent="0.25">
      <c r="A27" s="25"/>
      <c r="B27" s="26"/>
      <c r="C27" s="27"/>
      <c r="D27" s="26"/>
      <c r="E27" s="26"/>
      <c r="F27" s="26"/>
      <c r="G27" s="26"/>
      <c r="H27" s="26"/>
      <c r="I27" s="26"/>
      <c r="J27" s="26"/>
      <c r="K27" s="27"/>
      <c r="M27" s="95"/>
      <c r="N27" s="93"/>
    </row>
    <row r="28" spans="1:14" x14ac:dyDescent="0.2">
      <c r="A28" s="103" t="s">
        <v>108</v>
      </c>
      <c r="C28" s="97" t="s">
        <v>53</v>
      </c>
      <c r="E28" s="100" t="s">
        <v>13</v>
      </c>
      <c r="F28" s="102"/>
      <c r="H28" s="100" t="s">
        <v>14</v>
      </c>
      <c r="I28" s="102"/>
      <c r="K28" s="97"/>
      <c r="M28" s="95"/>
      <c r="N28" s="93"/>
    </row>
    <row r="29" spans="1:14" ht="12.75" x14ac:dyDescent="0.2">
      <c r="A29" s="103"/>
      <c r="C29" s="97"/>
      <c r="E29" s="33" t="s">
        <v>125</v>
      </c>
      <c r="F29" s="35">
        <v>850</v>
      </c>
      <c r="G29" s="46"/>
      <c r="H29" s="33" t="s">
        <v>15</v>
      </c>
      <c r="I29" s="35">
        <f>F7/100*0.69</f>
        <v>920.45999999999992</v>
      </c>
      <c r="K29" s="97"/>
      <c r="M29" s="95"/>
      <c r="N29" s="93"/>
    </row>
    <row r="30" spans="1:14" ht="12.75" x14ac:dyDescent="0.2">
      <c r="A30" s="103"/>
      <c r="C30" s="97"/>
      <c r="E30" s="33" t="s">
        <v>12</v>
      </c>
      <c r="F30" s="35">
        <f>F29*12</f>
        <v>10200</v>
      </c>
      <c r="G30" s="46"/>
      <c r="H30" s="43" t="s">
        <v>16</v>
      </c>
      <c r="I30" s="35">
        <f>F29/2</f>
        <v>425</v>
      </c>
      <c r="K30" s="97"/>
      <c r="M30" s="95"/>
      <c r="N30" s="93"/>
    </row>
    <row r="31" spans="1:14" ht="12.75" customHeight="1" x14ac:dyDescent="0.2">
      <c r="A31" s="103"/>
      <c r="C31" s="97"/>
      <c r="E31" s="33" t="s">
        <v>126</v>
      </c>
      <c r="F31" s="90">
        <v>1</v>
      </c>
      <c r="H31" s="43" t="s">
        <v>17</v>
      </c>
      <c r="I31" s="35">
        <f>45*12</f>
        <v>540</v>
      </c>
      <c r="K31" s="97"/>
      <c r="M31" s="95"/>
      <c r="N31" s="93"/>
    </row>
    <row r="32" spans="1:14" ht="12.75" x14ac:dyDescent="0.2">
      <c r="A32" s="103"/>
      <c r="C32" s="97"/>
      <c r="E32" s="33" t="s">
        <v>34</v>
      </c>
      <c r="F32" s="34">
        <f>F31/12</f>
        <v>8.3333333333333329E-2</v>
      </c>
      <c r="H32" s="43" t="s">
        <v>123</v>
      </c>
      <c r="I32" s="35">
        <v>0</v>
      </c>
      <c r="K32" s="97"/>
      <c r="M32" s="95"/>
      <c r="N32" s="93"/>
    </row>
    <row r="33" spans="1:14" ht="12.75" x14ac:dyDescent="0.2">
      <c r="A33" s="103"/>
      <c r="C33" s="97"/>
      <c r="E33" s="37" t="s">
        <v>13</v>
      </c>
      <c r="F33" s="38">
        <f>F30-(F30*F32)</f>
        <v>9350</v>
      </c>
      <c r="H33" s="43" t="s">
        <v>18</v>
      </c>
      <c r="I33" s="35">
        <f>F7*0.00021*12</f>
        <v>336.16800000000001</v>
      </c>
      <c r="K33" s="97"/>
      <c r="M33" s="95"/>
      <c r="N33" s="93"/>
    </row>
    <row r="34" spans="1:14" ht="12.75" x14ac:dyDescent="0.2">
      <c r="A34" s="103"/>
      <c r="C34" s="97"/>
      <c r="H34" s="43" t="s">
        <v>19</v>
      </c>
      <c r="I34" s="35">
        <v>0</v>
      </c>
      <c r="K34" s="97"/>
      <c r="M34" s="95"/>
      <c r="N34" s="93"/>
    </row>
    <row r="35" spans="1:14" ht="12.75" x14ac:dyDescent="0.2">
      <c r="A35" s="103"/>
      <c r="C35" s="97"/>
      <c r="H35" s="43" t="s">
        <v>20</v>
      </c>
      <c r="I35" s="35">
        <v>50</v>
      </c>
      <c r="K35" s="97"/>
      <c r="M35" s="95"/>
      <c r="N35" s="93"/>
    </row>
    <row r="36" spans="1:14" ht="12.75" x14ac:dyDescent="0.2">
      <c r="A36" s="103"/>
      <c r="C36" s="97"/>
      <c r="H36" s="43" t="s">
        <v>21</v>
      </c>
      <c r="I36" s="35">
        <v>0</v>
      </c>
      <c r="K36" s="97"/>
      <c r="M36" s="95"/>
      <c r="N36" s="93"/>
    </row>
    <row r="37" spans="1:14" ht="12.75" x14ac:dyDescent="0.2">
      <c r="A37" s="103"/>
      <c r="C37" s="97"/>
      <c r="H37" s="37" t="s">
        <v>22</v>
      </c>
      <c r="I37" s="38">
        <f>SUM(I29:I36)</f>
        <v>2271.6280000000002</v>
      </c>
      <c r="K37" s="97"/>
      <c r="M37" s="95"/>
      <c r="N37" s="93"/>
    </row>
    <row r="38" spans="1:14" ht="15" x14ac:dyDescent="0.2">
      <c r="A38" s="104"/>
      <c r="M38" s="95"/>
      <c r="N38" s="93"/>
    </row>
    <row r="39" spans="1:14" ht="15" x14ac:dyDescent="0.2">
      <c r="A39" s="104"/>
      <c r="H39" s="47"/>
      <c r="M39" s="95"/>
      <c r="N39" s="93"/>
    </row>
    <row r="40" spans="1:14" x14ac:dyDescent="0.2">
      <c r="A40" s="104"/>
      <c r="C40" s="97" t="s">
        <v>54</v>
      </c>
      <c r="E40" s="100" t="s">
        <v>26</v>
      </c>
      <c r="F40" s="102"/>
      <c r="H40" s="100" t="s">
        <v>35</v>
      </c>
      <c r="I40" s="102"/>
      <c r="K40" s="97"/>
      <c r="M40" s="95"/>
      <c r="N40" s="93"/>
    </row>
    <row r="41" spans="1:14" ht="12.75" x14ac:dyDescent="0.2">
      <c r="A41" s="104"/>
      <c r="C41" s="97"/>
      <c r="E41" s="43" t="s">
        <v>13</v>
      </c>
      <c r="F41" s="35">
        <f>F33</f>
        <v>9350</v>
      </c>
      <c r="G41" s="47"/>
      <c r="H41" s="43" t="s">
        <v>23</v>
      </c>
      <c r="I41" s="35">
        <f>F44*-1</f>
        <v>6874.7524329426569</v>
      </c>
      <c r="K41" s="97"/>
      <c r="M41" s="95"/>
      <c r="N41" s="93"/>
    </row>
    <row r="42" spans="1:14" ht="12.75" x14ac:dyDescent="0.2">
      <c r="A42" s="104"/>
      <c r="C42" s="97"/>
      <c r="E42" s="43" t="s">
        <v>36</v>
      </c>
      <c r="F42" s="35">
        <f>I37*-1</f>
        <v>-2271.6280000000002</v>
      </c>
      <c r="G42" s="47"/>
      <c r="H42" s="43" t="s">
        <v>39</v>
      </c>
      <c r="I42" s="35">
        <f>('Amort A'!G19)*-1</f>
        <v>-5300.2425361530431</v>
      </c>
      <c r="K42" s="97"/>
      <c r="M42" s="95"/>
      <c r="N42" s="93"/>
    </row>
    <row r="43" spans="1:14" ht="12.75" customHeight="1" x14ac:dyDescent="0.2">
      <c r="A43" s="104"/>
      <c r="C43" s="97"/>
      <c r="E43" s="43" t="s">
        <v>37</v>
      </c>
      <c r="F43" s="35">
        <f>SUM(F41:F42)</f>
        <v>7078.3719999999994</v>
      </c>
      <c r="G43" s="47"/>
      <c r="H43" s="37" t="s">
        <v>35</v>
      </c>
      <c r="I43" s="38">
        <f>SUM(I41:I42)</f>
        <v>1574.5098967896138</v>
      </c>
      <c r="K43" s="97"/>
      <c r="M43" s="95"/>
      <c r="N43" s="93"/>
    </row>
    <row r="44" spans="1:14" ht="12.75" x14ac:dyDescent="0.2">
      <c r="A44" s="104"/>
      <c r="C44" s="97"/>
      <c r="E44" s="43" t="s">
        <v>38</v>
      </c>
      <c r="F44" s="35">
        <f>I16*12*-1</f>
        <v>-6874.7524329426569</v>
      </c>
      <c r="G44" s="47"/>
      <c r="K44" s="97"/>
      <c r="M44" s="95"/>
      <c r="N44" s="93"/>
    </row>
    <row r="45" spans="1:14" ht="12.75" x14ac:dyDescent="0.2">
      <c r="A45" s="104"/>
      <c r="C45" s="97"/>
      <c r="E45" s="37" t="s">
        <v>26</v>
      </c>
      <c r="F45" s="38">
        <f>SUM(F43:F44)</f>
        <v>203.61956705734246</v>
      </c>
      <c r="G45" s="48"/>
      <c r="K45" s="97"/>
      <c r="M45" s="95"/>
      <c r="N45" s="93"/>
    </row>
    <row r="46" spans="1:14" ht="12.75" x14ac:dyDescent="0.2">
      <c r="A46" s="104"/>
      <c r="C46" s="97"/>
      <c r="K46" s="97"/>
      <c r="M46" s="95"/>
      <c r="N46" s="93"/>
    </row>
    <row r="47" spans="1:14" ht="12.75" x14ac:dyDescent="0.2">
      <c r="A47" s="104"/>
      <c r="C47" s="97"/>
      <c r="K47" s="97"/>
      <c r="M47" s="95"/>
      <c r="N47" s="93"/>
    </row>
    <row r="48" spans="1:14" x14ac:dyDescent="0.2">
      <c r="A48" s="104"/>
      <c r="C48" s="97"/>
      <c r="E48" s="100" t="s">
        <v>40</v>
      </c>
      <c r="F48" s="102"/>
      <c r="H48" s="100" t="s">
        <v>4</v>
      </c>
      <c r="I48" s="102"/>
      <c r="K48" s="97"/>
      <c r="M48" s="95"/>
      <c r="N48" s="93"/>
    </row>
    <row r="49" spans="1:14" ht="12.75" x14ac:dyDescent="0.2">
      <c r="A49" s="104"/>
      <c r="C49" s="97"/>
      <c r="E49" s="43" t="s">
        <v>24</v>
      </c>
      <c r="F49" s="35">
        <f>F43</f>
        <v>7078.3719999999994</v>
      </c>
      <c r="G49" s="47"/>
      <c r="H49" s="43" t="s">
        <v>25</v>
      </c>
      <c r="I49" s="35">
        <f>F7</f>
        <v>133400</v>
      </c>
      <c r="K49" s="97"/>
      <c r="M49" s="95"/>
      <c r="N49" s="93"/>
    </row>
    <row r="50" spans="1:14" ht="12.75" x14ac:dyDescent="0.2">
      <c r="A50" s="104"/>
      <c r="C50" s="97"/>
      <c r="E50" s="43" t="s">
        <v>39</v>
      </c>
      <c r="F50" s="35">
        <f>I42</f>
        <v>-5300.2425361530431</v>
      </c>
      <c r="G50" s="47"/>
      <c r="H50" s="43" t="s">
        <v>44</v>
      </c>
      <c r="I50" s="34">
        <f>F8</f>
        <v>0.02</v>
      </c>
      <c r="K50" s="97"/>
      <c r="M50" s="95"/>
      <c r="N50" s="93"/>
    </row>
    <row r="51" spans="1:14" ht="12.75" x14ac:dyDescent="0.2">
      <c r="A51" s="104"/>
      <c r="C51" s="97"/>
      <c r="E51" s="43" t="s">
        <v>41</v>
      </c>
      <c r="F51" s="35">
        <f>I25*-1</f>
        <v>-5138.787878787879</v>
      </c>
      <c r="G51" s="47"/>
      <c r="H51" s="37" t="s">
        <v>4</v>
      </c>
      <c r="I51" s="38">
        <f>I49*I50</f>
        <v>2668</v>
      </c>
      <c r="K51" s="97"/>
      <c r="M51" s="95"/>
      <c r="N51" s="93"/>
    </row>
    <row r="52" spans="1:14" ht="12.75" x14ac:dyDescent="0.2">
      <c r="A52" s="104"/>
      <c r="C52" s="97"/>
      <c r="E52" s="43" t="s">
        <v>42</v>
      </c>
      <c r="F52" s="35">
        <f>SUM(F49:F51)</f>
        <v>-3360.6584149409227</v>
      </c>
      <c r="G52" s="47"/>
      <c r="K52" s="97"/>
      <c r="M52" s="95"/>
      <c r="N52" s="93"/>
    </row>
    <row r="53" spans="1:14" ht="12.75" x14ac:dyDescent="0.2">
      <c r="A53" s="104"/>
      <c r="C53" s="97"/>
      <c r="E53" s="43" t="s">
        <v>52</v>
      </c>
      <c r="F53" s="34">
        <f>F12</f>
        <v>0.25</v>
      </c>
      <c r="G53" s="49"/>
      <c r="K53" s="97"/>
      <c r="M53" s="95"/>
      <c r="N53" s="93"/>
    </row>
    <row r="54" spans="1:14" ht="12.75" x14ac:dyDescent="0.2">
      <c r="A54" s="104"/>
      <c r="C54" s="97"/>
      <c r="E54" s="37" t="s">
        <v>43</v>
      </c>
      <c r="F54" s="38">
        <f>IF(F13&lt;150000,F52*F53*-1,IF((F52*F53*-1)&gt;0,"n/a, per AGI",F52*F53*-1))</f>
        <v>840.16460373523068</v>
      </c>
      <c r="G54" s="50"/>
      <c r="K54" s="97"/>
      <c r="M54" s="95"/>
      <c r="N54" s="93"/>
    </row>
    <row r="55" spans="1:14" ht="15" customHeight="1" x14ac:dyDescent="0.2">
      <c r="A55" s="104"/>
      <c r="M55" s="95"/>
      <c r="N55" s="93"/>
    </row>
    <row r="56" spans="1:14" ht="15" x14ac:dyDescent="0.2">
      <c r="A56" s="104"/>
      <c r="M56" s="95"/>
      <c r="N56" s="93"/>
    </row>
    <row r="57" spans="1:14" x14ac:dyDescent="0.2">
      <c r="A57" s="104"/>
      <c r="C57" s="97" t="s">
        <v>55</v>
      </c>
      <c r="E57" s="100" t="s">
        <v>49</v>
      </c>
      <c r="F57" s="101"/>
      <c r="H57" s="98" t="s">
        <v>50</v>
      </c>
      <c r="I57" s="99"/>
      <c r="K57" s="97"/>
      <c r="M57" s="95"/>
      <c r="N57" s="93"/>
    </row>
    <row r="58" spans="1:14" ht="12.75" x14ac:dyDescent="0.2">
      <c r="A58" s="104"/>
      <c r="C58" s="97"/>
      <c r="E58" s="43" t="s">
        <v>26</v>
      </c>
      <c r="F58" s="35">
        <f>F45</f>
        <v>203.61956705734246</v>
      </c>
      <c r="G58" s="47"/>
      <c r="H58" s="43" t="s">
        <v>26</v>
      </c>
      <c r="I58" s="35">
        <f>F45</f>
        <v>203.61956705734246</v>
      </c>
      <c r="K58" s="97"/>
      <c r="M58" s="95"/>
      <c r="N58" s="93"/>
    </row>
    <row r="59" spans="1:14" ht="12.75" x14ac:dyDescent="0.2">
      <c r="A59" s="104"/>
      <c r="C59" s="97"/>
      <c r="E59" s="43" t="s">
        <v>45</v>
      </c>
      <c r="F59" s="35">
        <f>I43</f>
        <v>1574.5098967896138</v>
      </c>
      <c r="G59" s="47"/>
      <c r="H59" s="43" t="s">
        <v>45</v>
      </c>
      <c r="I59" s="35">
        <f>I43</f>
        <v>1574.5098967896138</v>
      </c>
      <c r="K59" s="97"/>
      <c r="M59" s="95"/>
      <c r="N59" s="93"/>
    </row>
    <row r="60" spans="1:14" ht="12.75" x14ac:dyDescent="0.2">
      <c r="A60" s="104"/>
      <c r="C60" s="97"/>
      <c r="E60" s="43" t="s">
        <v>46</v>
      </c>
      <c r="F60" s="35">
        <f>F54</f>
        <v>840.16460373523068</v>
      </c>
      <c r="G60" s="47"/>
      <c r="H60" s="43" t="s">
        <v>46</v>
      </c>
      <c r="I60" s="35">
        <f>F54</f>
        <v>840.16460373523068</v>
      </c>
      <c r="K60" s="97"/>
      <c r="M60" s="95"/>
      <c r="N60" s="93"/>
    </row>
    <row r="61" spans="1:14" ht="12.75" x14ac:dyDescent="0.2">
      <c r="A61" s="104"/>
      <c r="C61" s="97"/>
      <c r="E61" s="43" t="s">
        <v>47</v>
      </c>
      <c r="F61" s="35">
        <f>I51</f>
        <v>2668</v>
      </c>
      <c r="G61" s="47"/>
      <c r="H61" s="43" t="s">
        <v>27</v>
      </c>
      <c r="I61" s="35">
        <f>SUM(I58:I60)</f>
        <v>2618.2940675821869</v>
      </c>
      <c r="K61" s="97"/>
      <c r="M61" s="95"/>
      <c r="N61" s="93"/>
    </row>
    <row r="62" spans="1:14" ht="12.75" x14ac:dyDescent="0.2">
      <c r="A62" s="104"/>
      <c r="C62" s="97"/>
      <c r="E62" s="43" t="s">
        <v>27</v>
      </c>
      <c r="F62" s="35">
        <f>SUM(F58:F61)</f>
        <v>5286.2940675821865</v>
      </c>
      <c r="G62" s="47"/>
      <c r="H62" s="43" t="s">
        <v>48</v>
      </c>
      <c r="I62" s="35">
        <f>I8</f>
        <v>30680</v>
      </c>
      <c r="K62" s="97"/>
      <c r="M62" s="95"/>
      <c r="N62" s="93"/>
    </row>
    <row r="63" spans="1:14" ht="12.75" x14ac:dyDescent="0.2">
      <c r="A63" s="104"/>
      <c r="C63" s="97"/>
      <c r="E63" s="43" t="s">
        <v>48</v>
      </c>
      <c r="F63" s="35">
        <f>I8</f>
        <v>30680</v>
      </c>
      <c r="G63" s="47"/>
      <c r="H63" s="37" t="s">
        <v>50</v>
      </c>
      <c r="I63" s="51">
        <f>I61/I62</f>
        <v>8.5342049138923959E-2</v>
      </c>
      <c r="K63" s="97"/>
      <c r="M63" s="95"/>
      <c r="N63" s="93"/>
    </row>
    <row r="64" spans="1:14" ht="12.75" x14ac:dyDescent="0.2">
      <c r="A64" s="104"/>
      <c r="C64" s="97"/>
      <c r="E64" s="37" t="s">
        <v>49</v>
      </c>
      <c r="F64" s="51">
        <f>F62/F63</f>
        <v>0.17230423949094481</v>
      </c>
      <c r="G64" s="52"/>
      <c r="K64" s="97"/>
      <c r="M64" s="95"/>
      <c r="N64" s="93"/>
    </row>
    <row r="65" spans="1:14" ht="12.75" x14ac:dyDescent="0.2">
      <c r="A65" s="104"/>
      <c r="C65" s="97"/>
      <c r="K65" s="97"/>
      <c r="M65" s="95"/>
      <c r="N65" s="93"/>
    </row>
    <row r="66" spans="1:14" ht="12.75" x14ac:dyDescent="0.2">
      <c r="A66" s="104"/>
      <c r="C66" s="97"/>
      <c r="K66" s="97"/>
      <c r="M66" s="95"/>
      <c r="N66" s="93"/>
    </row>
    <row r="67" spans="1:14" ht="18" customHeight="1" x14ac:dyDescent="0.2">
      <c r="A67" s="104"/>
      <c r="C67" s="97"/>
      <c r="E67" s="100" t="s">
        <v>28</v>
      </c>
      <c r="F67" s="101"/>
      <c r="H67" s="100" t="s">
        <v>29</v>
      </c>
      <c r="I67" s="101"/>
      <c r="K67" s="97"/>
      <c r="M67" s="95"/>
      <c r="N67" s="93"/>
    </row>
    <row r="68" spans="1:14" ht="12.75" x14ac:dyDescent="0.2">
      <c r="A68" s="104"/>
      <c r="C68" s="97"/>
      <c r="E68" s="43" t="s">
        <v>24</v>
      </c>
      <c r="F68" s="35">
        <f>F43</f>
        <v>7078.3719999999994</v>
      </c>
      <c r="G68" s="47"/>
      <c r="H68" s="43" t="s">
        <v>26</v>
      </c>
      <c r="I68" s="35">
        <f>F45</f>
        <v>203.61956705734246</v>
      </c>
      <c r="K68" s="97"/>
      <c r="M68" s="95"/>
      <c r="N68" s="93"/>
    </row>
    <row r="69" spans="1:14" ht="12.75" x14ac:dyDescent="0.2">
      <c r="A69" s="104"/>
      <c r="C69" s="97"/>
      <c r="E69" s="43" t="s">
        <v>51</v>
      </c>
      <c r="F69" s="35">
        <f>F7</f>
        <v>133400</v>
      </c>
      <c r="G69" s="47"/>
      <c r="H69" s="43" t="s">
        <v>48</v>
      </c>
      <c r="I69" s="35">
        <f>I62</f>
        <v>30680</v>
      </c>
      <c r="K69" s="97"/>
      <c r="M69" s="95"/>
      <c r="N69" s="93"/>
    </row>
    <row r="70" spans="1:14" ht="12.75" x14ac:dyDescent="0.2">
      <c r="A70" s="104"/>
      <c r="C70" s="97"/>
      <c r="E70" s="37" t="s">
        <v>28</v>
      </c>
      <c r="F70" s="51">
        <f>F68/F69</f>
        <v>5.3061259370314841E-2</v>
      </c>
      <c r="G70" s="52"/>
      <c r="H70" s="37" t="s">
        <v>29</v>
      </c>
      <c r="I70" s="51">
        <f>I68/I69</f>
        <v>6.6368828897438873E-3</v>
      </c>
      <c r="K70" s="97"/>
      <c r="M70" s="95"/>
      <c r="N70" s="93"/>
    </row>
    <row r="71" spans="1:14" x14ac:dyDescent="0.25">
      <c r="M71" s="95"/>
      <c r="N71" s="93"/>
    </row>
    <row r="72" spans="1:14" x14ac:dyDescent="0.25">
      <c r="A72" s="25"/>
      <c r="B72" s="26"/>
      <c r="C72" s="27"/>
      <c r="D72" s="26"/>
      <c r="E72" s="26"/>
      <c r="F72" s="26"/>
      <c r="G72" s="26"/>
      <c r="H72" s="26"/>
      <c r="I72" s="26"/>
      <c r="J72" s="26"/>
      <c r="K72" s="27"/>
      <c r="M72" s="95"/>
      <c r="N72" s="93"/>
    </row>
    <row r="73" spans="1:14" x14ac:dyDescent="0.2">
      <c r="A73" s="103" t="s">
        <v>110</v>
      </c>
      <c r="C73" s="97" t="s">
        <v>53</v>
      </c>
      <c r="E73" s="100" t="s">
        <v>13</v>
      </c>
      <c r="F73" s="102"/>
      <c r="H73" s="100" t="s">
        <v>14</v>
      </c>
      <c r="I73" s="102"/>
      <c r="K73" s="97"/>
      <c r="M73" s="95"/>
      <c r="N73" s="93"/>
    </row>
    <row r="74" spans="1:14" ht="12.75" customHeight="1" x14ac:dyDescent="0.2">
      <c r="A74" s="103"/>
      <c r="C74" s="97"/>
      <c r="E74" s="43" t="s">
        <v>67</v>
      </c>
      <c r="F74" s="34">
        <v>0.03</v>
      </c>
      <c r="G74" s="46"/>
      <c r="H74" s="33" t="s">
        <v>15</v>
      </c>
      <c r="I74" s="35">
        <f t="shared" ref="I74:I81" si="0">I29+(I29*(1+$F$74))+(I29*(1+$F$74)*(1+$F$74))+(I29*(1+$F$74)*(1+$F$74)*(1+$F$74))+(I29*(1+$F$74)*(1+$F$74)*(1+$F$74)*(1+$F$74))</f>
        <v>4886.8471476725999</v>
      </c>
      <c r="K74" s="97"/>
      <c r="M74" s="95"/>
      <c r="N74" s="93"/>
    </row>
    <row r="75" spans="1:14" ht="12.75" customHeight="1" x14ac:dyDescent="0.2">
      <c r="A75" s="103"/>
      <c r="C75" s="97"/>
      <c r="E75" s="33" t="s">
        <v>66</v>
      </c>
      <c r="F75" s="35">
        <f>F30+(F30*(1+F74))+(F30*(1+F74)*(1+F74))+(F30*(1+F74)*(1+F74)*(1+F74))+(F30*(1+F74)*(1+F74)*(1+F74)*(1+F74))</f>
        <v>54153.185261999999</v>
      </c>
      <c r="G75" s="46"/>
      <c r="H75" s="43" t="s">
        <v>16</v>
      </c>
      <c r="I75" s="35">
        <f t="shared" si="0"/>
        <v>2256.3827192499998</v>
      </c>
      <c r="K75" s="97"/>
      <c r="M75" s="95"/>
      <c r="N75" s="93"/>
    </row>
    <row r="76" spans="1:14" ht="12.75" customHeight="1" x14ac:dyDescent="0.2">
      <c r="A76" s="103"/>
      <c r="C76" s="97"/>
      <c r="E76" s="33" t="s">
        <v>34</v>
      </c>
      <c r="F76" s="34">
        <f>F32</f>
        <v>8.3333333333333329E-2</v>
      </c>
      <c r="H76" s="43" t="s">
        <v>17</v>
      </c>
      <c r="I76" s="35">
        <f t="shared" si="0"/>
        <v>2866.9333374000003</v>
      </c>
      <c r="K76" s="97"/>
      <c r="M76" s="95"/>
      <c r="N76" s="93"/>
    </row>
    <row r="77" spans="1:14" ht="12.75" customHeight="1" x14ac:dyDescent="0.2">
      <c r="A77" s="103"/>
      <c r="C77" s="97"/>
      <c r="E77" s="37" t="s">
        <v>13</v>
      </c>
      <c r="F77" s="38">
        <f>F75-(F75*F76)</f>
        <v>49640.4198235</v>
      </c>
      <c r="H77" s="43" t="s">
        <v>123</v>
      </c>
      <c r="I77" s="35">
        <f t="shared" si="0"/>
        <v>0</v>
      </c>
      <c r="K77" s="97"/>
      <c r="M77" s="95"/>
      <c r="N77" s="93"/>
    </row>
    <row r="78" spans="1:14" ht="12.75" customHeight="1" x14ac:dyDescent="0.2">
      <c r="A78" s="103"/>
      <c r="C78" s="97"/>
      <c r="H78" s="43" t="s">
        <v>18</v>
      </c>
      <c r="I78" s="35">
        <f t="shared" si="0"/>
        <v>1784.7615669760801</v>
      </c>
      <c r="K78" s="97"/>
      <c r="M78" s="95"/>
      <c r="N78" s="93"/>
    </row>
    <row r="79" spans="1:14" ht="12.75" customHeight="1" x14ac:dyDescent="0.2">
      <c r="A79" s="103"/>
      <c r="C79" s="97"/>
      <c r="H79" s="43" t="s">
        <v>19</v>
      </c>
      <c r="I79" s="35">
        <f t="shared" si="0"/>
        <v>0</v>
      </c>
      <c r="K79" s="97"/>
      <c r="M79" s="95"/>
      <c r="N79" s="93"/>
    </row>
    <row r="80" spans="1:14" ht="12.75" customHeight="1" x14ac:dyDescent="0.2">
      <c r="A80" s="103"/>
      <c r="C80" s="97"/>
      <c r="H80" s="43" t="s">
        <v>20</v>
      </c>
      <c r="I80" s="35">
        <f t="shared" si="0"/>
        <v>265.45679050000001</v>
      </c>
      <c r="K80" s="97"/>
      <c r="M80" s="95"/>
      <c r="N80" s="93"/>
    </row>
    <row r="81" spans="1:14" ht="12.75" customHeight="1" x14ac:dyDescent="0.2">
      <c r="A81" s="103"/>
      <c r="C81" s="97"/>
      <c r="H81" s="43" t="s">
        <v>21</v>
      </c>
      <c r="I81" s="35">
        <f t="shared" si="0"/>
        <v>0</v>
      </c>
      <c r="K81" s="97"/>
      <c r="M81" s="95"/>
      <c r="N81" s="93"/>
    </row>
    <row r="82" spans="1:14" ht="12.75" customHeight="1" x14ac:dyDescent="0.2">
      <c r="A82" s="103"/>
      <c r="C82" s="97"/>
      <c r="H82" s="37" t="s">
        <v>22</v>
      </c>
      <c r="I82" s="38">
        <f>SUM(I74:I81)</f>
        <v>12060.38156179868</v>
      </c>
      <c r="K82" s="97"/>
      <c r="M82" s="95"/>
      <c r="N82" s="93"/>
    </row>
    <row r="83" spans="1:14" ht="15" x14ac:dyDescent="0.2">
      <c r="A83" s="104"/>
      <c r="M83" s="95"/>
      <c r="N83" s="93"/>
    </row>
    <row r="84" spans="1:14" ht="15" x14ac:dyDescent="0.2">
      <c r="A84" s="104"/>
      <c r="M84" s="95"/>
      <c r="N84" s="93"/>
    </row>
    <row r="85" spans="1:14" x14ac:dyDescent="0.2">
      <c r="A85" s="104"/>
      <c r="C85" s="97" t="s">
        <v>54</v>
      </c>
      <c r="E85" s="100" t="s">
        <v>26</v>
      </c>
      <c r="F85" s="102"/>
      <c r="H85" s="100" t="s">
        <v>35</v>
      </c>
      <c r="I85" s="102"/>
      <c r="K85" s="97"/>
      <c r="M85" s="95"/>
      <c r="N85" s="93"/>
    </row>
    <row r="86" spans="1:14" ht="12.75" customHeight="1" x14ac:dyDescent="0.2">
      <c r="A86" s="104"/>
      <c r="C86" s="97"/>
      <c r="E86" s="43" t="s">
        <v>13</v>
      </c>
      <c r="F86" s="35">
        <f>F77</f>
        <v>49640.4198235</v>
      </c>
      <c r="G86" s="47"/>
      <c r="H86" s="43" t="s">
        <v>23</v>
      </c>
      <c r="I86" s="35">
        <f>F89*-1</f>
        <v>34373.762164713284</v>
      </c>
      <c r="K86" s="97"/>
      <c r="M86" s="95"/>
      <c r="N86" s="93"/>
    </row>
    <row r="87" spans="1:14" ht="12.75" customHeight="1" x14ac:dyDescent="0.2">
      <c r="A87" s="104"/>
      <c r="C87" s="97"/>
      <c r="E87" s="43" t="s">
        <v>36</v>
      </c>
      <c r="F87" s="35">
        <f>I82*-1</f>
        <v>-12060.38156179868</v>
      </c>
      <c r="G87" s="47"/>
      <c r="H87" s="43" t="s">
        <v>39</v>
      </c>
      <c r="I87" s="35">
        <f>('Amort A'!G67)*-1</f>
        <v>-25653.385045859359</v>
      </c>
      <c r="K87" s="97"/>
      <c r="M87" s="95"/>
      <c r="N87" s="93"/>
    </row>
    <row r="88" spans="1:14" ht="12.75" customHeight="1" x14ac:dyDescent="0.2">
      <c r="A88" s="104"/>
      <c r="C88" s="97"/>
      <c r="E88" s="43" t="s">
        <v>37</v>
      </c>
      <c r="F88" s="35">
        <f>SUM(F86:F87)</f>
        <v>37580.038261701324</v>
      </c>
      <c r="G88" s="47"/>
      <c r="H88" s="37" t="s">
        <v>35</v>
      </c>
      <c r="I88" s="38">
        <f>SUM(I86:I87)</f>
        <v>8720.3771188539249</v>
      </c>
      <c r="K88" s="97"/>
      <c r="M88" s="95"/>
      <c r="N88" s="93"/>
    </row>
    <row r="89" spans="1:14" ht="12.75" customHeight="1" x14ac:dyDescent="0.2">
      <c r="A89" s="104"/>
      <c r="C89" s="97"/>
      <c r="E89" s="43" t="s">
        <v>38</v>
      </c>
      <c r="F89" s="35">
        <f>F44*5</f>
        <v>-34373.762164713284</v>
      </c>
      <c r="G89" s="47"/>
      <c r="K89" s="97"/>
      <c r="M89" s="95"/>
      <c r="N89" s="93"/>
    </row>
    <row r="90" spans="1:14" ht="12.75" customHeight="1" x14ac:dyDescent="0.2">
      <c r="A90" s="104"/>
      <c r="C90" s="97"/>
      <c r="E90" s="37" t="s">
        <v>26</v>
      </c>
      <c r="F90" s="38">
        <f>SUM(F88:F89)</f>
        <v>3206.2760969880401</v>
      </c>
      <c r="G90" s="48"/>
      <c r="K90" s="97"/>
      <c r="M90" s="95"/>
      <c r="N90" s="93"/>
    </row>
    <row r="91" spans="1:14" ht="12.75" customHeight="1" x14ac:dyDescent="0.2">
      <c r="A91" s="104"/>
      <c r="C91" s="97"/>
      <c r="K91" s="97"/>
      <c r="M91" s="95"/>
      <c r="N91" s="93"/>
    </row>
    <row r="92" spans="1:14" ht="12.75" x14ac:dyDescent="0.2">
      <c r="A92" s="104"/>
      <c r="C92" s="97"/>
      <c r="K92" s="97"/>
      <c r="M92" s="95"/>
      <c r="N92" s="93"/>
    </row>
    <row r="93" spans="1:14" x14ac:dyDescent="0.2">
      <c r="A93" s="104"/>
      <c r="C93" s="97"/>
      <c r="E93" s="100" t="s">
        <v>40</v>
      </c>
      <c r="F93" s="102"/>
      <c r="H93" s="100" t="s">
        <v>4</v>
      </c>
      <c r="I93" s="102"/>
      <c r="K93" s="97"/>
      <c r="M93" s="95"/>
      <c r="N93" s="93"/>
    </row>
    <row r="94" spans="1:14" ht="12.75" customHeight="1" x14ac:dyDescent="0.2">
      <c r="A94" s="104"/>
      <c r="C94" s="97"/>
      <c r="E94" s="43" t="s">
        <v>24</v>
      </c>
      <c r="F94" s="35">
        <f>F88</f>
        <v>37580.038261701324</v>
      </c>
      <c r="G94" s="47"/>
      <c r="H94" s="43" t="s">
        <v>25</v>
      </c>
      <c r="I94" s="35">
        <f>F7</f>
        <v>133400</v>
      </c>
      <c r="K94" s="97"/>
      <c r="M94" s="95"/>
      <c r="N94" s="93"/>
    </row>
    <row r="95" spans="1:14" ht="12.75" customHeight="1" x14ac:dyDescent="0.2">
      <c r="A95" s="104"/>
      <c r="C95" s="97"/>
      <c r="E95" s="43" t="s">
        <v>39</v>
      </c>
      <c r="F95" s="35">
        <f>I87</f>
        <v>-25653.385045859359</v>
      </c>
      <c r="G95" s="47"/>
      <c r="H95" s="43" t="s">
        <v>44</v>
      </c>
      <c r="I95" s="34">
        <f>F8</f>
        <v>0.02</v>
      </c>
      <c r="K95" s="97"/>
      <c r="M95" s="95"/>
      <c r="N95" s="93"/>
    </row>
    <row r="96" spans="1:14" ht="12.75" hidden="1" customHeight="1" x14ac:dyDescent="0.2">
      <c r="A96" s="104"/>
      <c r="C96" s="97"/>
      <c r="E96" s="43"/>
      <c r="F96" s="35"/>
      <c r="G96" s="47"/>
      <c r="H96" s="43" t="s">
        <v>106</v>
      </c>
      <c r="I96" s="34">
        <f>I95+1</f>
        <v>1.02</v>
      </c>
      <c r="K96" s="97"/>
      <c r="M96" s="95"/>
      <c r="N96" s="93"/>
    </row>
    <row r="97" spans="1:14" ht="12.75" customHeight="1" x14ac:dyDescent="0.2">
      <c r="A97" s="104"/>
      <c r="C97" s="97"/>
      <c r="E97" s="43" t="s">
        <v>41</v>
      </c>
      <c r="F97" s="35">
        <f>F51*5</f>
        <v>-25693.939393939396</v>
      </c>
      <c r="G97" s="47"/>
      <c r="H97" s="37" t="s">
        <v>4</v>
      </c>
      <c r="I97" s="38">
        <f>(I94*I96*I96*I96*I96*I96)-I94</f>
        <v>13884.379146880005</v>
      </c>
      <c r="K97" s="97"/>
      <c r="M97" s="95"/>
      <c r="N97" s="93"/>
    </row>
    <row r="98" spans="1:14" ht="12.75" customHeight="1" x14ac:dyDescent="0.2">
      <c r="A98" s="104"/>
      <c r="C98" s="97"/>
      <c r="E98" s="43" t="s">
        <v>42</v>
      </c>
      <c r="F98" s="35">
        <f>SUM(F94:F97)</f>
        <v>-13767.286178097431</v>
      </c>
      <c r="G98" s="47"/>
      <c r="K98" s="97"/>
      <c r="M98" s="95"/>
      <c r="N98" s="93"/>
    </row>
    <row r="99" spans="1:14" ht="12.75" customHeight="1" x14ac:dyDescent="0.2">
      <c r="A99" s="104"/>
      <c r="C99" s="97"/>
      <c r="E99" s="43" t="s">
        <v>52</v>
      </c>
      <c r="F99" s="34">
        <f>F12</f>
        <v>0.25</v>
      </c>
      <c r="G99" s="49"/>
      <c r="K99" s="97"/>
      <c r="M99" s="95"/>
      <c r="N99" s="93"/>
    </row>
    <row r="100" spans="1:14" ht="12.75" customHeight="1" x14ac:dyDescent="0.2">
      <c r="A100" s="104"/>
      <c r="C100" s="97"/>
      <c r="E100" s="37" t="s">
        <v>43</v>
      </c>
      <c r="F100" s="38">
        <f>IF(F13&lt;150000,F98*F99*-1,IF((F98*F99*-1)&gt;0,"n/a, per AGI",F98*F99*-1))</f>
        <v>3441.8215445243577</v>
      </c>
      <c r="G100" s="50"/>
      <c r="K100" s="97"/>
      <c r="M100" s="95"/>
      <c r="N100" s="93"/>
    </row>
    <row r="101" spans="1:14" ht="15" x14ac:dyDescent="0.2">
      <c r="A101" s="105"/>
      <c r="G101" s="47"/>
      <c r="M101" s="96"/>
      <c r="N101" s="94"/>
    </row>
    <row r="102" spans="1:14" ht="15" x14ac:dyDescent="0.2">
      <c r="A102" s="105"/>
      <c r="G102" s="52"/>
      <c r="M102" s="96"/>
      <c r="N102" s="94"/>
    </row>
    <row r="103" spans="1:14" x14ac:dyDescent="0.25">
      <c r="A103" s="105"/>
      <c r="C103" s="98" t="s">
        <v>109</v>
      </c>
      <c r="D103" s="106"/>
      <c r="E103" s="106"/>
      <c r="F103" s="106"/>
      <c r="G103" s="106"/>
      <c r="H103" s="106"/>
      <c r="I103" s="53">
        <f>IF(F13&lt;150000,F90+I88+I97+F100,F90+I88+I97)</f>
        <v>29252.853907246328</v>
      </c>
      <c r="M103" s="96"/>
      <c r="N103" s="94"/>
    </row>
  </sheetData>
  <mergeCells count="44">
    <mergeCell ref="F22:G22"/>
    <mergeCell ref="F23:G23"/>
    <mergeCell ref="A28:A70"/>
    <mergeCell ref="I1:K1"/>
    <mergeCell ref="A4:A25"/>
    <mergeCell ref="A1:E1"/>
    <mergeCell ref="E4:F4"/>
    <mergeCell ref="H4:I4"/>
    <mergeCell ref="E11:F11"/>
    <mergeCell ref="F24:G24"/>
    <mergeCell ref="C4:C25"/>
    <mergeCell ref="F20:G20"/>
    <mergeCell ref="F21:G21"/>
    <mergeCell ref="E25:H25"/>
    <mergeCell ref="C28:C37"/>
    <mergeCell ref="C40:C54"/>
    <mergeCell ref="A73:A103"/>
    <mergeCell ref="C103:H103"/>
    <mergeCell ref="H73:I73"/>
    <mergeCell ref="E93:F93"/>
    <mergeCell ref="H93:I93"/>
    <mergeCell ref="H85:I85"/>
    <mergeCell ref="C85:C100"/>
    <mergeCell ref="E85:F85"/>
    <mergeCell ref="C73:C82"/>
    <mergeCell ref="C57:C70"/>
    <mergeCell ref="E28:F28"/>
    <mergeCell ref="E40:F40"/>
    <mergeCell ref="H40:I40"/>
    <mergeCell ref="K73:K82"/>
    <mergeCell ref="E73:F73"/>
    <mergeCell ref="E48:F48"/>
    <mergeCell ref="H48:I48"/>
    <mergeCell ref="E67:F67"/>
    <mergeCell ref="E57:F57"/>
    <mergeCell ref="N4:N103"/>
    <mergeCell ref="M4:M103"/>
    <mergeCell ref="K28:K37"/>
    <mergeCell ref="K40:K54"/>
    <mergeCell ref="H57:I57"/>
    <mergeCell ref="H67:I67"/>
    <mergeCell ref="K57:K70"/>
    <mergeCell ref="K85:K100"/>
    <mergeCell ref="H28:I28"/>
  </mergeCells>
  <phoneticPr fontId="0" type="noConversion"/>
  <pageMargins left="0.5" right="0.5" top="0.5" bottom="0.5" header="0.5" footer="0.5"/>
  <pageSetup paperSize="5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103"/>
  <sheetViews>
    <sheetView showGridLines="0" zoomScaleNormal="100" zoomScaleSheetLayoutView="100" workbookViewId="0">
      <selection activeCell="A28" sqref="A28:A70"/>
    </sheetView>
  </sheetViews>
  <sheetFormatPr defaultRowHeight="18" x14ac:dyDescent="0.25"/>
  <cols>
    <col min="1" max="1" width="6.42578125" style="44" customWidth="1"/>
    <col min="2" max="2" width="2.5703125" style="23" customWidth="1"/>
    <col min="3" max="3" width="4.7109375" style="45" customWidth="1"/>
    <col min="4" max="4" width="2.5703125" style="23" customWidth="1"/>
    <col min="5" max="5" width="36.28515625" style="23" customWidth="1"/>
    <col min="6" max="6" width="20.42578125" style="23" customWidth="1"/>
    <col min="7" max="7" width="5.85546875" style="23" customWidth="1"/>
    <col min="8" max="8" width="36.28515625" style="23" customWidth="1"/>
    <col min="9" max="9" width="20.42578125" style="23" customWidth="1"/>
    <col min="10" max="10" width="2.5703125" style="23" customWidth="1"/>
    <col min="11" max="11" width="2" style="45" customWidth="1"/>
    <col min="12" max="12" width="3.42578125" style="23" customWidth="1"/>
    <col min="13" max="13" width="2.42578125" style="23" customWidth="1"/>
    <col min="14" max="14" width="3.28515625" style="23" customWidth="1"/>
    <col min="15" max="16384" width="9.140625" style="23"/>
  </cols>
  <sheetData>
    <row r="1" spans="1:14" ht="36" customHeight="1" x14ac:dyDescent="0.2">
      <c r="A1" s="110" t="s">
        <v>111</v>
      </c>
      <c r="B1" s="96"/>
      <c r="C1" s="96"/>
      <c r="D1" s="96"/>
      <c r="E1" s="96"/>
      <c r="F1" s="21" t="str">
        <f>F5</f>
        <v>1413 Founders Way</v>
      </c>
      <c r="G1" s="22"/>
      <c r="H1" s="24"/>
      <c r="I1" s="91">
        <f ca="1">NOW()</f>
        <v>42237.595862615737</v>
      </c>
      <c r="J1" s="109"/>
      <c r="K1" s="109"/>
    </row>
    <row r="3" spans="1:14" x14ac:dyDescent="0.25">
      <c r="A3" s="25"/>
      <c r="B3" s="26"/>
      <c r="C3" s="27"/>
      <c r="D3" s="26"/>
      <c r="E3" s="26"/>
      <c r="F3" s="26"/>
      <c r="G3" s="26"/>
      <c r="H3" s="26"/>
      <c r="I3" s="26"/>
      <c r="J3" s="26"/>
      <c r="K3" s="27"/>
    </row>
    <row r="4" spans="1:14" ht="18" customHeight="1" x14ac:dyDescent="0.2">
      <c r="A4" s="103" t="s">
        <v>112</v>
      </c>
      <c r="B4" s="28"/>
      <c r="C4" s="111" t="s">
        <v>62</v>
      </c>
      <c r="E4" s="100" t="s">
        <v>0</v>
      </c>
      <c r="F4" s="102"/>
      <c r="H4" s="100" t="s">
        <v>5</v>
      </c>
      <c r="I4" s="102"/>
      <c r="K4" s="30"/>
      <c r="M4" s="95" t="s">
        <v>107</v>
      </c>
      <c r="N4" s="93" t="s">
        <v>135</v>
      </c>
    </row>
    <row r="5" spans="1:14" ht="12.75" customHeight="1" x14ac:dyDescent="0.2">
      <c r="A5" s="103"/>
      <c r="B5" s="28"/>
      <c r="C5" s="111"/>
      <c r="E5" s="31" t="s">
        <v>1</v>
      </c>
      <c r="F5" s="32" t="s">
        <v>132</v>
      </c>
      <c r="H5" s="33" t="s">
        <v>64</v>
      </c>
      <c r="I5" s="34">
        <v>0.2</v>
      </c>
      <c r="K5" s="30"/>
      <c r="M5" s="95"/>
      <c r="N5" s="93"/>
    </row>
    <row r="6" spans="1:14" ht="12.75" customHeight="1" x14ac:dyDescent="0.2">
      <c r="A6" s="103"/>
      <c r="B6" s="28"/>
      <c r="C6" s="111"/>
      <c r="E6" s="31" t="s">
        <v>2</v>
      </c>
      <c r="F6" s="32" t="s">
        <v>3</v>
      </c>
      <c r="H6" s="33" t="s">
        <v>31</v>
      </c>
      <c r="I6" s="35">
        <f>F7*I5</f>
        <v>30000</v>
      </c>
      <c r="K6" s="30"/>
      <c r="M6" s="95"/>
      <c r="N6" s="93"/>
    </row>
    <row r="7" spans="1:14" ht="12.75" customHeight="1" x14ac:dyDescent="0.2">
      <c r="A7" s="103"/>
      <c r="B7" s="28"/>
      <c r="C7" s="111"/>
      <c r="E7" s="36" t="s">
        <v>6</v>
      </c>
      <c r="F7" s="35">
        <v>150000</v>
      </c>
      <c r="H7" s="33" t="s">
        <v>30</v>
      </c>
      <c r="I7" s="35">
        <f>(ROUND((F7*0.03)/1000,0))*1000</f>
        <v>5000</v>
      </c>
      <c r="K7" s="30"/>
      <c r="M7" s="95"/>
      <c r="N7" s="93"/>
    </row>
    <row r="8" spans="1:14" ht="12.75" customHeight="1" x14ac:dyDescent="0.2">
      <c r="A8" s="103"/>
      <c r="B8" s="28"/>
      <c r="C8" s="111"/>
      <c r="E8" s="36" t="s">
        <v>4</v>
      </c>
      <c r="F8" s="34">
        <v>0.02</v>
      </c>
      <c r="H8" s="37" t="s">
        <v>63</v>
      </c>
      <c r="I8" s="38">
        <f>SUM(I6:I7)</f>
        <v>35000</v>
      </c>
      <c r="K8" s="30"/>
      <c r="M8" s="95"/>
      <c r="N8" s="93"/>
    </row>
    <row r="9" spans="1:14" ht="15" customHeight="1" x14ac:dyDescent="0.2">
      <c r="A9" s="103"/>
      <c r="B9" s="28"/>
      <c r="C9" s="111"/>
      <c r="K9" s="30"/>
      <c r="M9" s="95"/>
      <c r="N9" s="93"/>
    </row>
    <row r="10" spans="1:14" ht="15" customHeight="1" x14ac:dyDescent="0.2">
      <c r="A10" s="103"/>
      <c r="B10" s="28"/>
      <c r="C10" s="111"/>
      <c r="K10" s="30"/>
      <c r="M10" s="95"/>
      <c r="N10" s="93"/>
    </row>
    <row r="11" spans="1:14" ht="18" customHeight="1" x14ac:dyDescent="0.2">
      <c r="A11" s="103"/>
      <c r="B11" s="28"/>
      <c r="C11" s="111"/>
      <c r="E11" s="100" t="s">
        <v>59</v>
      </c>
      <c r="F11" s="102"/>
      <c r="H11" s="29" t="s">
        <v>7</v>
      </c>
      <c r="I11" s="39" t="str">
        <f>IF(F7-I6-I12=0,"",F7-I6-I12)</f>
        <v/>
      </c>
      <c r="K11" s="30"/>
      <c r="M11" s="95"/>
      <c r="N11" s="93"/>
    </row>
    <row r="12" spans="1:14" ht="12.75" customHeight="1" x14ac:dyDescent="0.2">
      <c r="A12" s="103"/>
      <c r="B12" s="28"/>
      <c r="C12" s="111"/>
      <c r="E12" s="31" t="s">
        <v>60</v>
      </c>
      <c r="F12" s="34">
        <v>0.25</v>
      </c>
      <c r="H12" s="33" t="s">
        <v>127</v>
      </c>
      <c r="I12" s="35">
        <v>120000</v>
      </c>
      <c r="K12" s="30"/>
      <c r="M12" s="95"/>
      <c r="N12" s="93"/>
    </row>
    <row r="13" spans="1:14" ht="12.75" customHeight="1" x14ac:dyDescent="0.2">
      <c r="A13" s="103"/>
      <c r="B13" s="28"/>
      <c r="C13" s="111"/>
      <c r="E13" s="36" t="s">
        <v>61</v>
      </c>
      <c r="F13" s="35">
        <v>100000</v>
      </c>
      <c r="H13" s="33" t="s">
        <v>128</v>
      </c>
      <c r="I13" s="40">
        <v>0.05</v>
      </c>
      <c r="K13" s="30"/>
      <c r="M13" s="95"/>
      <c r="N13" s="93"/>
    </row>
    <row r="14" spans="1:14" ht="12.75" customHeight="1" x14ac:dyDescent="0.2">
      <c r="A14" s="104"/>
      <c r="B14" s="28"/>
      <c r="C14" s="111"/>
      <c r="H14" s="33" t="s">
        <v>129</v>
      </c>
      <c r="I14" s="41">
        <v>30</v>
      </c>
      <c r="K14" s="30"/>
      <c r="M14" s="95"/>
      <c r="N14" s="93"/>
    </row>
    <row r="15" spans="1:14" ht="12.75" customHeight="1" x14ac:dyDescent="0.2">
      <c r="A15" s="104"/>
      <c r="B15" s="28"/>
      <c r="C15" s="111"/>
      <c r="H15" s="33" t="s">
        <v>130</v>
      </c>
      <c r="I15" s="35">
        <f>'Amort A (2)'!F8</f>
        <v>644.18594761456689</v>
      </c>
      <c r="K15" s="30"/>
      <c r="M15" s="95"/>
      <c r="N15" s="93"/>
    </row>
    <row r="16" spans="1:14" ht="12.75" customHeight="1" x14ac:dyDescent="0.2">
      <c r="A16" s="104"/>
      <c r="B16" s="28"/>
      <c r="C16" s="111"/>
      <c r="H16" s="37" t="s">
        <v>65</v>
      </c>
      <c r="I16" s="38">
        <f>I15</f>
        <v>644.18594761456689</v>
      </c>
      <c r="K16" s="30"/>
      <c r="M16" s="95"/>
      <c r="N16" s="93"/>
    </row>
    <row r="17" spans="1:14" ht="15" customHeight="1" x14ac:dyDescent="0.2">
      <c r="A17" s="104"/>
      <c r="B17" s="28"/>
      <c r="C17" s="111"/>
      <c r="K17" s="30"/>
      <c r="M17" s="95"/>
      <c r="N17" s="93"/>
    </row>
    <row r="18" spans="1:14" ht="15" customHeight="1" x14ac:dyDescent="0.2">
      <c r="A18" s="104"/>
      <c r="B18" s="28"/>
      <c r="C18" s="111"/>
      <c r="K18" s="30"/>
      <c r="M18" s="95"/>
      <c r="N18" s="93"/>
    </row>
    <row r="19" spans="1:14" ht="18" customHeight="1" x14ac:dyDescent="0.2">
      <c r="A19" s="104"/>
      <c r="B19" s="28"/>
      <c r="C19" s="111"/>
      <c r="E19" s="29" t="s">
        <v>9</v>
      </c>
      <c r="F19" s="42"/>
      <c r="G19" s="42"/>
      <c r="H19" s="42"/>
      <c r="I19" s="39" t="str">
        <f>IF(F7-F21-F22-F23-F24=0,"",F7-F21-F22-F23-F24)</f>
        <v/>
      </c>
      <c r="K19" s="30"/>
      <c r="M19" s="95"/>
      <c r="N19" s="93"/>
    </row>
    <row r="20" spans="1:14" ht="12.75" customHeight="1" x14ac:dyDescent="0.2">
      <c r="A20" s="104"/>
      <c r="B20" s="28"/>
      <c r="C20" s="111"/>
      <c r="E20" s="36" t="s">
        <v>32</v>
      </c>
      <c r="F20" s="112" t="s">
        <v>33</v>
      </c>
      <c r="G20" s="113"/>
      <c r="H20" s="36" t="s">
        <v>10</v>
      </c>
      <c r="I20" s="36" t="s">
        <v>9</v>
      </c>
      <c r="K20" s="30"/>
      <c r="M20" s="95"/>
      <c r="N20" s="93"/>
    </row>
    <row r="21" spans="1:14" ht="12.75" customHeight="1" x14ac:dyDescent="0.2">
      <c r="A21" s="104"/>
      <c r="B21" s="28"/>
      <c r="C21" s="111"/>
      <c r="E21" s="43" t="s">
        <v>8</v>
      </c>
      <c r="F21" s="107">
        <v>30000</v>
      </c>
      <c r="G21" s="108"/>
      <c r="H21" s="40">
        <v>0</v>
      </c>
      <c r="I21" s="35">
        <f>F21*H21</f>
        <v>0</v>
      </c>
      <c r="K21" s="30"/>
      <c r="M21" s="95"/>
      <c r="N21" s="93"/>
    </row>
    <row r="22" spans="1:14" ht="12.75" customHeight="1" x14ac:dyDescent="0.2">
      <c r="A22" s="104"/>
      <c r="B22" s="28"/>
      <c r="C22" s="111"/>
      <c r="E22" s="43" t="s">
        <v>56</v>
      </c>
      <c r="F22" s="107">
        <v>7500</v>
      </c>
      <c r="G22" s="108"/>
      <c r="H22" s="40">
        <f>1/5</f>
        <v>0.2</v>
      </c>
      <c r="I22" s="35">
        <f>F22*H22</f>
        <v>1500</v>
      </c>
      <c r="K22" s="30"/>
      <c r="M22" s="95"/>
      <c r="N22" s="93"/>
    </row>
    <row r="23" spans="1:14" ht="12.75" customHeight="1" x14ac:dyDescent="0.2">
      <c r="A23" s="104"/>
      <c r="B23" s="28"/>
      <c r="C23" s="111"/>
      <c r="E23" s="43" t="s">
        <v>57</v>
      </c>
      <c r="F23" s="107">
        <f>F7-F21-F22-F24</f>
        <v>107500</v>
      </c>
      <c r="G23" s="108"/>
      <c r="H23" s="40">
        <f>1/27.5</f>
        <v>3.6363636363636362E-2</v>
      </c>
      <c r="I23" s="35">
        <f>F23*H23</f>
        <v>3909.090909090909</v>
      </c>
      <c r="K23" s="30"/>
      <c r="M23" s="95"/>
      <c r="N23" s="93"/>
    </row>
    <row r="24" spans="1:14" ht="12.75" customHeight="1" x14ac:dyDescent="0.2">
      <c r="A24" s="104"/>
      <c r="B24" s="28"/>
      <c r="C24" s="111"/>
      <c r="E24" s="43" t="s">
        <v>58</v>
      </c>
      <c r="F24" s="107">
        <v>5000</v>
      </c>
      <c r="G24" s="108"/>
      <c r="H24" s="40">
        <f>1/15</f>
        <v>6.6666666666666666E-2</v>
      </c>
      <c r="I24" s="35">
        <f>F24*H24</f>
        <v>333.33333333333331</v>
      </c>
      <c r="K24" s="30"/>
      <c r="M24" s="95"/>
      <c r="N24" s="93"/>
    </row>
    <row r="25" spans="1:14" ht="12.75" customHeight="1" x14ac:dyDescent="0.2">
      <c r="A25" s="104"/>
      <c r="B25" s="28"/>
      <c r="C25" s="111"/>
      <c r="E25" s="114" t="s">
        <v>11</v>
      </c>
      <c r="F25" s="115"/>
      <c r="G25" s="115"/>
      <c r="H25" s="102"/>
      <c r="I25" s="38">
        <f>SUM(I21:I24)</f>
        <v>5742.424242424242</v>
      </c>
      <c r="K25" s="30"/>
      <c r="M25" s="95"/>
      <c r="N25" s="93"/>
    </row>
    <row r="26" spans="1:14" ht="15" customHeight="1" x14ac:dyDescent="0.25">
      <c r="M26" s="95"/>
      <c r="N26" s="93"/>
    </row>
    <row r="27" spans="1:14" ht="15" customHeight="1" x14ac:dyDescent="0.25">
      <c r="A27" s="25"/>
      <c r="B27" s="26"/>
      <c r="C27" s="27"/>
      <c r="D27" s="26"/>
      <c r="E27" s="26"/>
      <c r="F27" s="26"/>
      <c r="G27" s="26"/>
      <c r="H27" s="26"/>
      <c r="I27" s="26"/>
      <c r="J27" s="26"/>
      <c r="K27" s="27"/>
      <c r="M27" s="95"/>
      <c r="N27" s="93"/>
    </row>
    <row r="28" spans="1:14" x14ac:dyDescent="0.2">
      <c r="A28" s="103" t="s">
        <v>108</v>
      </c>
      <c r="C28" s="97" t="s">
        <v>53</v>
      </c>
      <c r="E28" s="100" t="s">
        <v>13</v>
      </c>
      <c r="F28" s="102"/>
      <c r="H28" s="100" t="s">
        <v>14</v>
      </c>
      <c r="I28" s="102"/>
      <c r="K28" s="97"/>
      <c r="M28" s="95"/>
      <c r="N28" s="93"/>
    </row>
    <row r="29" spans="1:14" ht="12.75" x14ac:dyDescent="0.2">
      <c r="A29" s="103"/>
      <c r="C29" s="97"/>
      <c r="E29" s="33" t="s">
        <v>125</v>
      </c>
      <c r="F29" s="35">
        <v>925</v>
      </c>
      <c r="G29" s="46"/>
      <c r="H29" s="33" t="s">
        <v>15</v>
      </c>
      <c r="I29" s="35">
        <f>F7/100*0.69</f>
        <v>1035</v>
      </c>
      <c r="K29" s="97"/>
      <c r="M29" s="95"/>
      <c r="N29" s="93"/>
    </row>
    <row r="30" spans="1:14" ht="12.75" x14ac:dyDescent="0.2">
      <c r="A30" s="103"/>
      <c r="C30" s="97"/>
      <c r="E30" s="33" t="s">
        <v>12</v>
      </c>
      <c r="F30" s="35">
        <f>F29*12</f>
        <v>11100</v>
      </c>
      <c r="G30" s="46"/>
      <c r="H30" s="43" t="s">
        <v>16</v>
      </c>
      <c r="I30" s="35">
        <f>F29/2</f>
        <v>462.5</v>
      </c>
      <c r="K30" s="97"/>
      <c r="M30" s="95"/>
      <c r="N30" s="93"/>
    </row>
    <row r="31" spans="1:14" ht="12.75" customHeight="1" x14ac:dyDescent="0.2">
      <c r="A31" s="103"/>
      <c r="C31" s="97"/>
      <c r="E31" s="33" t="s">
        <v>126</v>
      </c>
      <c r="F31" s="90">
        <v>1</v>
      </c>
      <c r="H31" s="43" t="s">
        <v>17</v>
      </c>
      <c r="I31" s="35">
        <f>50*12</f>
        <v>600</v>
      </c>
      <c r="K31" s="97"/>
      <c r="M31" s="95"/>
      <c r="N31" s="93"/>
    </row>
    <row r="32" spans="1:14" ht="12.75" x14ac:dyDescent="0.2">
      <c r="A32" s="103"/>
      <c r="C32" s="97"/>
      <c r="E32" s="33" t="s">
        <v>34</v>
      </c>
      <c r="F32" s="34">
        <f>F31/12</f>
        <v>8.3333333333333329E-2</v>
      </c>
      <c r="H32" s="43" t="s">
        <v>123</v>
      </c>
      <c r="I32" s="35">
        <v>0</v>
      </c>
      <c r="K32" s="97"/>
      <c r="M32" s="95"/>
      <c r="N32" s="93"/>
    </row>
    <row r="33" spans="1:14" ht="12.75" x14ac:dyDescent="0.2">
      <c r="A33" s="103"/>
      <c r="C33" s="97"/>
      <c r="E33" s="37" t="s">
        <v>13</v>
      </c>
      <c r="F33" s="38">
        <f>F30-(F30*F32)</f>
        <v>10175</v>
      </c>
      <c r="H33" s="43" t="s">
        <v>18</v>
      </c>
      <c r="I33" s="35">
        <f>F7*0.00021*12</f>
        <v>378</v>
      </c>
      <c r="K33" s="97"/>
      <c r="M33" s="95"/>
      <c r="N33" s="93"/>
    </row>
    <row r="34" spans="1:14" ht="12.75" x14ac:dyDescent="0.2">
      <c r="A34" s="103"/>
      <c r="C34" s="97"/>
      <c r="H34" s="43" t="s">
        <v>19</v>
      </c>
      <c r="I34" s="35">
        <v>0</v>
      </c>
      <c r="K34" s="97"/>
      <c r="M34" s="95"/>
      <c r="N34" s="93"/>
    </row>
    <row r="35" spans="1:14" ht="12.75" x14ac:dyDescent="0.2">
      <c r="A35" s="103"/>
      <c r="C35" s="97"/>
      <c r="H35" s="43" t="s">
        <v>20</v>
      </c>
      <c r="I35" s="35">
        <v>50</v>
      </c>
      <c r="K35" s="97"/>
      <c r="M35" s="95"/>
      <c r="N35" s="93"/>
    </row>
    <row r="36" spans="1:14" ht="12.75" x14ac:dyDescent="0.2">
      <c r="A36" s="103"/>
      <c r="C36" s="97"/>
      <c r="H36" s="43" t="s">
        <v>21</v>
      </c>
      <c r="I36" s="35">
        <v>0</v>
      </c>
      <c r="K36" s="97"/>
      <c r="M36" s="95"/>
      <c r="N36" s="93"/>
    </row>
    <row r="37" spans="1:14" ht="12.75" x14ac:dyDescent="0.2">
      <c r="A37" s="103"/>
      <c r="C37" s="97"/>
      <c r="H37" s="37" t="s">
        <v>22</v>
      </c>
      <c r="I37" s="38">
        <f>SUM(I29:I36)</f>
        <v>2525.5</v>
      </c>
      <c r="K37" s="97"/>
      <c r="M37" s="95"/>
      <c r="N37" s="93"/>
    </row>
    <row r="38" spans="1:14" ht="15" x14ac:dyDescent="0.2">
      <c r="A38" s="104"/>
      <c r="M38" s="95"/>
      <c r="N38" s="93"/>
    </row>
    <row r="39" spans="1:14" ht="15" x14ac:dyDescent="0.2">
      <c r="A39" s="104"/>
      <c r="H39" s="47"/>
      <c r="M39" s="95"/>
      <c r="N39" s="93"/>
    </row>
    <row r="40" spans="1:14" x14ac:dyDescent="0.2">
      <c r="A40" s="104"/>
      <c r="C40" s="97" t="s">
        <v>54</v>
      </c>
      <c r="E40" s="100" t="s">
        <v>26</v>
      </c>
      <c r="F40" s="102"/>
      <c r="H40" s="100" t="s">
        <v>35</v>
      </c>
      <c r="I40" s="102"/>
      <c r="K40" s="97"/>
      <c r="M40" s="95"/>
      <c r="N40" s="93"/>
    </row>
    <row r="41" spans="1:14" ht="12.75" x14ac:dyDescent="0.2">
      <c r="A41" s="104"/>
      <c r="C41" s="97"/>
      <c r="E41" s="43" t="s">
        <v>13</v>
      </c>
      <c r="F41" s="35">
        <f>F33</f>
        <v>10175</v>
      </c>
      <c r="G41" s="47"/>
      <c r="H41" s="43" t="s">
        <v>23</v>
      </c>
      <c r="I41" s="35">
        <f>F44*-1</f>
        <v>7730.2313713748026</v>
      </c>
      <c r="K41" s="97"/>
      <c r="M41" s="95"/>
      <c r="N41" s="93"/>
    </row>
    <row r="42" spans="1:14" ht="12.75" x14ac:dyDescent="0.2">
      <c r="A42" s="104"/>
      <c r="C42" s="97"/>
      <c r="E42" s="43" t="s">
        <v>36</v>
      </c>
      <c r="F42" s="35">
        <f>I37*-1</f>
        <v>-2525.5</v>
      </c>
      <c r="G42" s="47"/>
      <c r="H42" s="43" t="s">
        <v>39</v>
      </c>
      <c r="I42" s="35">
        <f>('Amort A'!G19)*-1</f>
        <v>-5300.2425361530431</v>
      </c>
      <c r="K42" s="97"/>
      <c r="M42" s="95"/>
      <c r="N42" s="93"/>
    </row>
    <row r="43" spans="1:14" ht="12.75" customHeight="1" x14ac:dyDescent="0.2">
      <c r="A43" s="104"/>
      <c r="C43" s="97"/>
      <c r="E43" s="43" t="s">
        <v>37</v>
      </c>
      <c r="F43" s="35">
        <f>SUM(F41:F42)</f>
        <v>7649.5</v>
      </c>
      <c r="G43" s="47"/>
      <c r="H43" s="37" t="s">
        <v>35</v>
      </c>
      <c r="I43" s="38">
        <f>SUM(I41:I42)</f>
        <v>2429.9888352217595</v>
      </c>
      <c r="K43" s="97"/>
      <c r="M43" s="95"/>
      <c r="N43" s="93"/>
    </row>
    <row r="44" spans="1:14" ht="12.75" x14ac:dyDescent="0.2">
      <c r="A44" s="104"/>
      <c r="C44" s="97"/>
      <c r="E44" s="43" t="s">
        <v>38</v>
      </c>
      <c r="F44" s="35">
        <f>I16*12*-1</f>
        <v>-7730.2313713748026</v>
      </c>
      <c r="G44" s="47"/>
      <c r="K44" s="97"/>
      <c r="M44" s="95"/>
      <c r="N44" s="93"/>
    </row>
    <row r="45" spans="1:14" ht="12.75" x14ac:dyDescent="0.2">
      <c r="A45" s="104"/>
      <c r="C45" s="97"/>
      <c r="E45" s="37" t="s">
        <v>26</v>
      </c>
      <c r="F45" s="38">
        <f>SUM(F43:F44)</f>
        <v>-80.73137137480262</v>
      </c>
      <c r="G45" s="48"/>
      <c r="K45" s="97"/>
      <c r="M45" s="95"/>
      <c r="N45" s="93"/>
    </row>
    <row r="46" spans="1:14" ht="12.75" x14ac:dyDescent="0.2">
      <c r="A46" s="104"/>
      <c r="C46" s="97"/>
      <c r="K46" s="97"/>
      <c r="M46" s="95"/>
      <c r="N46" s="93"/>
    </row>
    <row r="47" spans="1:14" ht="12.75" x14ac:dyDescent="0.2">
      <c r="A47" s="104"/>
      <c r="C47" s="97"/>
      <c r="K47" s="97"/>
      <c r="M47" s="95"/>
      <c r="N47" s="93"/>
    </row>
    <row r="48" spans="1:14" x14ac:dyDescent="0.2">
      <c r="A48" s="104"/>
      <c r="C48" s="97"/>
      <c r="E48" s="100" t="s">
        <v>40</v>
      </c>
      <c r="F48" s="102"/>
      <c r="H48" s="100" t="s">
        <v>4</v>
      </c>
      <c r="I48" s="102"/>
      <c r="K48" s="97"/>
      <c r="M48" s="95"/>
      <c r="N48" s="93"/>
    </row>
    <row r="49" spans="1:14" ht="12.75" x14ac:dyDescent="0.2">
      <c r="A49" s="104"/>
      <c r="C49" s="97"/>
      <c r="E49" s="43" t="s">
        <v>24</v>
      </c>
      <c r="F49" s="35">
        <f>F43</f>
        <v>7649.5</v>
      </c>
      <c r="G49" s="47"/>
      <c r="H49" s="43" t="s">
        <v>25</v>
      </c>
      <c r="I49" s="35">
        <f>F7</f>
        <v>150000</v>
      </c>
      <c r="K49" s="97"/>
      <c r="M49" s="95"/>
      <c r="N49" s="93"/>
    </row>
    <row r="50" spans="1:14" ht="12.75" x14ac:dyDescent="0.2">
      <c r="A50" s="104"/>
      <c r="C50" s="97"/>
      <c r="E50" s="43" t="s">
        <v>39</v>
      </c>
      <c r="F50" s="35">
        <f>I42</f>
        <v>-5300.2425361530431</v>
      </c>
      <c r="G50" s="47"/>
      <c r="H50" s="43" t="s">
        <v>44</v>
      </c>
      <c r="I50" s="34">
        <f>F8</f>
        <v>0.02</v>
      </c>
      <c r="K50" s="97"/>
      <c r="M50" s="95"/>
      <c r="N50" s="93"/>
    </row>
    <row r="51" spans="1:14" ht="12.75" x14ac:dyDescent="0.2">
      <c r="A51" s="104"/>
      <c r="C51" s="97"/>
      <c r="E51" s="43" t="s">
        <v>41</v>
      </c>
      <c r="F51" s="35">
        <f>I25*-1</f>
        <v>-5742.424242424242</v>
      </c>
      <c r="G51" s="47"/>
      <c r="H51" s="37" t="s">
        <v>4</v>
      </c>
      <c r="I51" s="38">
        <f>I49*I50</f>
        <v>3000</v>
      </c>
      <c r="K51" s="97"/>
      <c r="M51" s="95"/>
      <c r="N51" s="93"/>
    </row>
    <row r="52" spans="1:14" ht="12.75" x14ac:dyDescent="0.2">
      <c r="A52" s="104"/>
      <c r="C52" s="97"/>
      <c r="E52" s="43" t="s">
        <v>42</v>
      </c>
      <c r="F52" s="35">
        <f>SUM(F49:F51)</f>
        <v>-3393.1667785772852</v>
      </c>
      <c r="G52" s="47"/>
      <c r="K52" s="97"/>
      <c r="M52" s="95"/>
      <c r="N52" s="93"/>
    </row>
    <row r="53" spans="1:14" ht="12.75" x14ac:dyDescent="0.2">
      <c r="A53" s="104"/>
      <c r="C53" s="97"/>
      <c r="E53" s="43" t="s">
        <v>52</v>
      </c>
      <c r="F53" s="34">
        <f>F12</f>
        <v>0.25</v>
      </c>
      <c r="G53" s="49"/>
      <c r="K53" s="97"/>
      <c r="M53" s="95"/>
      <c r="N53" s="93"/>
    </row>
    <row r="54" spans="1:14" ht="12.75" x14ac:dyDescent="0.2">
      <c r="A54" s="104"/>
      <c r="C54" s="97"/>
      <c r="E54" s="37" t="s">
        <v>43</v>
      </c>
      <c r="F54" s="38">
        <f>IF(F13&lt;150000,F52*F53*-1,IF((F52*F53*-1)&gt;0,"n/a, per AGI",F52*F53*-1))</f>
        <v>848.2916946443213</v>
      </c>
      <c r="G54" s="50"/>
      <c r="K54" s="97"/>
      <c r="M54" s="95"/>
      <c r="N54" s="93"/>
    </row>
    <row r="55" spans="1:14" ht="15" customHeight="1" x14ac:dyDescent="0.2">
      <c r="A55" s="104"/>
      <c r="M55" s="95"/>
      <c r="N55" s="93"/>
    </row>
    <row r="56" spans="1:14" ht="15" x14ac:dyDescent="0.2">
      <c r="A56" s="104"/>
      <c r="M56" s="95"/>
      <c r="N56" s="93"/>
    </row>
    <row r="57" spans="1:14" x14ac:dyDescent="0.2">
      <c r="A57" s="104"/>
      <c r="C57" s="97" t="s">
        <v>55</v>
      </c>
      <c r="E57" s="100" t="s">
        <v>49</v>
      </c>
      <c r="F57" s="101"/>
      <c r="H57" s="98" t="s">
        <v>50</v>
      </c>
      <c r="I57" s="99"/>
      <c r="K57" s="97"/>
      <c r="M57" s="95"/>
      <c r="N57" s="93"/>
    </row>
    <row r="58" spans="1:14" ht="12.75" x14ac:dyDescent="0.2">
      <c r="A58" s="104"/>
      <c r="C58" s="97"/>
      <c r="E58" s="43" t="s">
        <v>26</v>
      </c>
      <c r="F58" s="35">
        <f>F45</f>
        <v>-80.73137137480262</v>
      </c>
      <c r="G58" s="47"/>
      <c r="H58" s="43" t="s">
        <v>26</v>
      </c>
      <c r="I58" s="35">
        <f>F45</f>
        <v>-80.73137137480262</v>
      </c>
      <c r="K58" s="97"/>
      <c r="M58" s="95"/>
      <c r="N58" s="93"/>
    </row>
    <row r="59" spans="1:14" ht="12.75" x14ac:dyDescent="0.2">
      <c r="A59" s="104"/>
      <c r="C59" s="97"/>
      <c r="E59" s="43" t="s">
        <v>45</v>
      </c>
      <c r="F59" s="35">
        <f>I43</f>
        <v>2429.9888352217595</v>
      </c>
      <c r="G59" s="47"/>
      <c r="H59" s="43" t="s">
        <v>45</v>
      </c>
      <c r="I59" s="35">
        <f>I43</f>
        <v>2429.9888352217595</v>
      </c>
      <c r="K59" s="97"/>
      <c r="M59" s="95"/>
      <c r="N59" s="93"/>
    </row>
    <row r="60" spans="1:14" ht="12.75" x14ac:dyDescent="0.2">
      <c r="A60" s="104"/>
      <c r="C60" s="97"/>
      <c r="E60" s="43" t="s">
        <v>46</v>
      </c>
      <c r="F60" s="35">
        <f>F54</f>
        <v>848.2916946443213</v>
      </c>
      <c r="G60" s="47"/>
      <c r="H60" s="43" t="s">
        <v>46</v>
      </c>
      <c r="I60" s="35">
        <f>F54</f>
        <v>848.2916946443213</v>
      </c>
      <c r="K60" s="97"/>
      <c r="M60" s="95"/>
      <c r="N60" s="93"/>
    </row>
    <row r="61" spans="1:14" ht="12.75" x14ac:dyDescent="0.2">
      <c r="A61" s="104"/>
      <c r="C61" s="97"/>
      <c r="E61" s="43" t="s">
        <v>47</v>
      </c>
      <c r="F61" s="35">
        <f>I51</f>
        <v>3000</v>
      </c>
      <c r="G61" s="47"/>
      <c r="H61" s="43" t="s">
        <v>27</v>
      </c>
      <c r="I61" s="35">
        <f>SUM(I58:I60)</f>
        <v>3197.5491584912779</v>
      </c>
      <c r="K61" s="97"/>
      <c r="M61" s="95"/>
      <c r="N61" s="93"/>
    </row>
    <row r="62" spans="1:14" ht="12.75" x14ac:dyDescent="0.2">
      <c r="A62" s="104"/>
      <c r="C62" s="97"/>
      <c r="E62" s="43" t="s">
        <v>27</v>
      </c>
      <c r="F62" s="35">
        <f>SUM(F58:F61)</f>
        <v>6197.5491584912779</v>
      </c>
      <c r="G62" s="47"/>
      <c r="H62" s="43" t="s">
        <v>48</v>
      </c>
      <c r="I62" s="35">
        <f>I8</f>
        <v>35000</v>
      </c>
      <c r="K62" s="97"/>
      <c r="M62" s="95"/>
      <c r="N62" s="93"/>
    </row>
    <row r="63" spans="1:14" ht="12.75" x14ac:dyDescent="0.2">
      <c r="A63" s="104"/>
      <c r="C63" s="97"/>
      <c r="E63" s="43" t="s">
        <v>48</v>
      </c>
      <c r="F63" s="35">
        <f>I8</f>
        <v>35000</v>
      </c>
      <c r="G63" s="47"/>
      <c r="H63" s="37" t="s">
        <v>50</v>
      </c>
      <c r="I63" s="51">
        <f>I61/I62</f>
        <v>9.1358547385465089E-2</v>
      </c>
      <c r="K63" s="97"/>
      <c r="M63" s="95"/>
      <c r="N63" s="93"/>
    </row>
    <row r="64" spans="1:14" ht="12.75" x14ac:dyDescent="0.2">
      <c r="A64" s="104"/>
      <c r="C64" s="97"/>
      <c r="E64" s="37" t="s">
        <v>49</v>
      </c>
      <c r="F64" s="51">
        <f>F62/F63</f>
        <v>0.1770728330997508</v>
      </c>
      <c r="G64" s="52"/>
      <c r="K64" s="97"/>
      <c r="M64" s="95"/>
      <c r="N64" s="93"/>
    </row>
    <row r="65" spans="1:14" ht="12.75" x14ac:dyDescent="0.2">
      <c r="A65" s="104"/>
      <c r="C65" s="97"/>
      <c r="K65" s="97"/>
      <c r="M65" s="95"/>
      <c r="N65" s="93"/>
    </row>
    <row r="66" spans="1:14" ht="12.75" x14ac:dyDescent="0.2">
      <c r="A66" s="104"/>
      <c r="C66" s="97"/>
      <c r="K66" s="97"/>
      <c r="M66" s="95"/>
      <c r="N66" s="93"/>
    </row>
    <row r="67" spans="1:14" ht="18" customHeight="1" x14ac:dyDescent="0.2">
      <c r="A67" s="104"/>
      <c r="C67" s="97"/>
      <c r="E67" s="100" t="s">
        <v>28</v>
      </c>
      <c r="F67" s="101"/>
      <c r="H67" s="100" t="s">
        <v>29</v>
      </c>
      <c r="I67" s="101"/>
      <c r="K67" s="97"/>
      <c r="M67" s="95"/>
      <c r="N67" s="93"/>
    </row>
    <row r="68" spans="1:14" ht="12.75" x14ac:dyDescent="0.2">
      <c r="A68" s="104"/>
      <c r="C68" s="97"/>
      <c r="E68" s="43" t="s">
        <v>24</v>
      </c>
      <c r="F68" s="35">
        <f>F43</f>
        <v>7649.5</v>
      </c>
      <c r="G68" s="47"/>
      <c r="H68" s="43" t="s">
        <v>26</v>
      </c>
      <c r="I68" s="35">
        <f>F45</f>
        <v>-80.73137137480262</v>
      </c>
      <c r="K68" s="97"/>
      <c r="M68" s="95"/>
      <c r="N68" s="93"/>
    </row>
    <row r="69" spans="1:14" ht="12.75" x14ac:dyDescent="0.2">
      <c r="A69" s="104"/>
      <c r="C69" s="97"/>
      <c r="E69" s="43" t="s">
        <v>51</v>
      </c>
      <c r="F69" s="35">
        <f>F7</f>
        <v>150000</v>
      </c>
      <c r="G69" s="47"/>
      <c r="H69" s="43" t="s">
        <v>48</v>
      </c>
      <c r="I69" s="35">
        <f>I62</f>
        <v>35000</v>
      </c>
      <c r="K69" s="97"/>
      <c r="M69" s="95"/>
      <c r="N69" s="93"/>
    </row>
    <row r="70" spans="1:14" ht="12.75" x14ac:dyDescent="0.2">
      <c r="A70" s="104"/>
      <c r="C70" s="97"/>
      <c r="E70" s="37" t="s">
        <v>28</v>
      </c>
      <c r="F70" s="51">
        <f>F68/F69</f>
        <v>5.0996666666666669E-2</v>
      </c>
      <c r="G70" s="52"/>
      <c r="H70" s="37" t="s">
        <v>29</v>
      </c>
      <c r="I70" s="51">
        <f>I68/I69</f>
        <v>-2.3066106107086462E-3</v>
      </c>
      <c r="K70" s="97"/>
      <c r="M70" s="95"/>
      <c r="N70" s="93"/>
    </row>
    <row r="71" spans="1:14" x14ac:dyDescent="0.25">
      <c r="M71" s="95"/>
      <c r="N71" s="93"/>
    </row>
    <row r="72" spans="1:14" x14ac:dyDescent="0.25">
      <c r="A72" s="25"/>
      <c r="B72" s="26"/>
      <c r="C72" s="27"/>
      <c r="D72" s="26"/>
      <c r="E72" s="26"/>
      <c r="F72" s="26"/>
      <c r="G72" s="26"/>
      <c r="H72" s="26"/>
      <c r="I72" s="26"/>
      <c r="J72" s="26"/>
      <c r="K72" s="27"/>
      <c r="M72" s="95"/>
      <c r="N72" s="93"/>
    </row>
    <row r="73" spans="1:14" x14ac:dyDescent="0.2">
      <c r="A73" s="103" t="s">
        <v>110</v>
      </c>
      <c r="C73" s="97" t="s">
        <v>53</v>
      </c>
      <c r="E73" s="100" t="s">
        <v>13</v>
      </c>
      <c r="F73" s="102"/>
      <c r="H73" s="100" t="s">
        <v>14</v>
      </c>
      <c r="I73" s="102"/>
      <c r="K73" s="97"/>
      <c r="M73" s="95"/>
      <c r="N73" s="93"/>
    </row>
    <row r="74" spans="1:14" ht="12.75" customHeight="1" x14ac:dyDescent="0.2">
      <c r="A74" s="103"/>
      <c r="C74" s="97"/>
      <c r="E74" s="43" t="s">
        <v>67</v>
      </c>
      <c r="F74" s="34">
        <v>0.03</v>
      </c>
      <c r="G74" s="46"/>
      <c r="H74" s="33" t="s">
        <v>15</v>
      </c>
      <c r="I74" s="35">
        <f t="shared" ref="I74:I81" si="0">I29+(I29*(1+$F$74))+(I29*(1+$F$74)*(1+$F$74))+(I29*(1+$F$74)*(1+$F$74)*(1+$F$74))+(I29*(1+$F$74)*(1+$F$74)*(1+$F$74)*(1+$F$74))</f>
        <v>5494.9555633500004</v>
      </c>
      <c r="K74" s="97"/>
      <c r="M74" s="95"/>
      <c r="N74" s="93"/>
    </row>
    <row r="75" spans="1:14" ht="12.75" customHeight="1" x14ac:dyDescent="0.2">
      <c r="A75" s="103"/>
      <c r="C75" s="97"/>
      <c r="E75" s="33" t="s">
        <v>66</v>
      </c>
      <c r="F75" s="35">
        <f>F30+(F30*(1+F74))+(F30*(1+F74)*(1+F74))+(F30*(1+F74)*(1+F74)*(1+F74))+(F30*(1+F74)*(1+F74)*(1+F74)*(1+F74))</f>
        <v>58931.407490999998</v>
      </c>
      <c r="G75" s="46"/>
      <c r="H75" s="43" t="s">
        <v>16</v>
      </c>
      <c r="I75" s="35">
        <f t="shared" si="0"/>
        <v>2455.4753121250001</v>
      </c>
      <c r="K75" s="97"/>
      <c r="M75" s="95"/>
      <c r="N75" s="93"/>
    </row>
    <row r="76" spans="1:14" ht="12.75" customHeight="1" x14ac:dyDescent="0.2">
      <c r="A76" s="103"/>
      <c r="C76" s="97"/>
      <c r="E76" s="33" t="s">
        <v>34</v>
      </c>
      <c r="F76" s="34">
        <f>F32</f>
        <v>8.3333333333333329E-2</v>
      </c>
      <c r="H76" s="43" t="s">
        <v>17</v>
      </c>
      <c r="I76" s="35">
        <f t="shared" si="0"/>
        <v>3185.4814859999997</v>
      </c>
      <c r="K76" s="97"/>
      <c r="M76" s="95"/>
      <c r="N76" s="93"/>
    </row>
    <row r="77" spans="1:14" ht="12.75" customHeight="1" x14ac:dyDescent="0.2">
      <c r="A77" s="103"/>
      <c r="C77" s="97"/>
      <c r="E77" s="37" t="s">
        <v>13</v>
      </c>
      <c r="F77" s="38">
        <f>F75-(F75*F76)</f>
        <v>54020.456866749999</v>
      </c>
      <c r="H77" s="43" t="s">
        <v>123</v>
      </c>
      <c r="I77" s="35">
        <f t="shared" si="0"/>
        <v>0</v>
      </c>
      <c r="K77" s="97"/>
      <c r="M77" s="95"/>
      <c r="N77" s="93"/>
    </row>
    <row r="78" spans="1:14" ht="12.75" customHeight="1" x14ac:dyDescent="0.2">
      <c r="A78" s="103"/>
      <c r="C78" s="97"/>
      <c r="H78" s="43" t="s">
        <v>18</v>
      </c>
      <c r="I78" s="35">
        <f t="shared" si="0"/>
        <v>2006.8533361800005</v>
      </c>
      <c r="K78" s="97"/>
      <c r="M78" s="95"/>
      <c r="N78" s="93"/>
    </row>
    <row r="79" spans="1:14" ht="12.75" customHeight="1" x14ac:dyDescent="0.2">
      <c r="A79" s="103"/>
      <c r="C79" s="97"/>
      <c r="H79" s="43" t="s">
        <v>19</v>
      </c>
      <c r="I79" s="35">
        <f t="shared" si="0"/>
        <v>0</v>
      </c>
      <c r="K79" s="97"/>
      <c r="M79" s="95"/>
      <c r="N79" s="93"/>
    </row>
    <row r="80" spans="1:14" ht="12.75" customHeight="1" x14ac:dyDescent="0.2">
      <c r="A80" s="103"/>
      <c r="C80" s="97"/>
      <c r="H80" s="43" t="s">
        <v>20</v>
      </c>
      <c r="I80" s="35">
        <f t="shared" si="0"/>
        <v>265.45679050000001</v>
      </c>
      <c r="K80" s="97"/>
      <c r="M80" s="95"/>
      <c r="N80" s="93"/>
    </row>
    <row r="81" spans="1:14" ht="12.75" customHeight="1" x14ac:dyDescent="0.2">
      <c r="A81" s="103"/>
      <c r="C81" s="97"/>
      <c r="H81" s="43" t="s">
        <v>21</v>
      </c>
      <c r="I81" s="35">
        <f t="shared" si="0"/>
        <v>0</v>
      </c>
      <c r="K81" s="97"/>
      <c r="M81" s="95"/>
      <c r="N81" s="93"/>
    </row>
    <row r="82" spans="1:14" ht="12.75" customHeight="1" x14ac:dyDescent="0.2">
      <c r="A82" s="103"/>
      <c r="C82" s="97"/>
      <c r="H82" s="37" t="s">
        <v>22</v>
      </c>
      <c r="I82" s="38">
        <f>SUM(I74:I81)</f>
        <v>13408.222488154999</v>
      </c>
      <c r="K82" s="97"/>
      <c r="M82" s="95"/>
      <c r="N82" s="93"/>
    </row>
    <row r="83" spans="1:14" ht="15" x14ac:dyDescent="0.2">
      <c r="A83" s="104"/>
      <c r="M83" s="95"/>
      <c r="N83" s="93"/>
    </row>
    <row r="84" spans="1:14" ht="15" x14ac:dyDescent="0.2">
      <c r="A84" s="104"/>
      <c r="M84" s="95"/>
      <c r="N84" s="93"/>
    </row>
    <row r="85" spans="1:14" x14ac:dyDescent="0.2">
      <c r="A85" s="104"/>
      <c r="C85" s="97" t="s">
        <v>54</v>
      </c>
      <c r="E85" s="100" t="s">
        <v>26</v>
      </c>
      <c r="F85" s="102"/>
      <c r="H85" s="100" t="s">
        <v>35</v>
      </c>
      <c r="I85" s="102"/>
      <c r="K85" s="97"/>
      <c r="M85" s="95"/>
      <c r="N85" s="93"/>
    </row>
    <row r="86" spans="1:14" ht="12.75" customHeight="1" x14ac:dyDescent="0.2">
      <c r="A86" s="104"/>
      <c r="C86" s="97"/>
      <c r="E86" s="43" t="s">
        <v>13</v>
      </c>
      <c r="F86" s="35">
        <f>F77</f>
        <v>54020.456866749999</v>
      </c>
      <c r="G86" s="47"/>
      <c r="H86" s="43" t="s">
        <v>23</v>
      </c>
      <c r="I86" s="35">
        <f>F89*-1</f>
        <v>38651.156856874011</v>
      </c>
      <c r="K86" s="97"/>
      <c r="M86" s="95"/>
      <c r="N86" s="93"/>
    </row>
    <row r="87" spans="1:14" ht="12.75" customHeight="1" x14ac:dyDescent="0.2">
      <c r="A87" s="104"/>
      <c r="C87" s="97"/>
      <c r="E87" s="43" t="s">
        <v>36</v>
      </c>
      <c r="F87" s="35">
        <f>I82*-1</f>
        <v>-13408.222488154999</v>
      </c>
      <c r="G87" s="47"/>
      <c r="H87" s="43" t="s">
        <v>39</v>
      </c>
      <c r="I87" s="35">
        <f>('Amort A'!G67)*-1</f>
        <v>-25653.385045859359</v>
      </c>
      <c r="K87" s="97"/>
      <c r="M87" s="95"/>
      <c r="N87" s="93"/>
    </row>
    <row r="88" spans="1:14" ht="12.75" customHeight="1" x14ac:dyDescent="0.2">
      <c r="A88" s="104"/>
      <c r="C88" s="97"/>
      <c r="E88" s="43" t="s">
        <v>37</v>
      </c>
      <c r="F88" s="35">
        <f>SUM(F86:F87)</f>
        <v>40612.234378595</v>
      </c>
      <c r="G88" s="47"/>
      <c r="H88" s="37" t="s">
        <v>35</v>
      </c>
      <c r="I88" s="38">
        <f>SUM(I86:I87)</f>
        <v>12997.771811014652</v>
      </c>
      <c r="K88" s="97"/>
      <c r="M88" s="95"/>
      <c r="N88" s="93"/>
    </row>
    <row r="89" spans="1:14" ht="12.75" customHeight="1" x14ac:dyDescent="0.2">
      <c r="A89" s="104"/>
      <c r="C89" s="97"/>
      <c r="E89" s="43" t="s">
        <v>38</v>
      </c>
      <c r="F89" s="35">
        <f>F44*5</f>
        <v>-38651.156856874011</v>
      </c>
      <c r="G89" s="47"/>
      <c r="K89" s="97"/>
      <c r="M89" s="95"/>
      <c r="N89" s="93"/>
    </row>
    <row r="90" spans="1:14" ht="12.75" customHeight="1" x14ac:dyDescent="0.2">
      <c r="A90" s="104"/>
      <c r="C90" s="97"/>
      <c r="E90" s="37" t="s">
        <v>26</v>
      </c>
      <c r="F90" s="38">
        <f>SUM(F88:F89)</f>
        <v>1961.0775217209884</v>
      </c>
      <c r="G90" s="48"/>
      <c r="K90" s="97"/>
      <c r="M90" s="95"/>
      <c r="N90" s="93"/>
    </row>
    <row r="91" spans="1:14" ht="12.75" customHeight="1" x14ac:dyDescent="0.2">
      <c r="A91" s="104"/>
      <c r="C91" s="97"/>
      <c r="K91" s="97"/>
      <c r="M91" s="95"/>
      <c r="N91" s="93"/>
    </row>
    <row r="92" spans="1:14" ht="12.75" x14ac:dyDescent="0.2">
      <c r="A92" s="104"/>
      <c r="C92" s="97"/>
      <c r="K92" s="97"/>
      <c r="M92" s="95"/>
      <c r="N92" s="93"/>
    </row>
    <row r="93" spans="1:14" x14ac:dyDescent="0.2">
      <c r="A93" s="104"/>
      <c r="C93" s="97"/>
      <c r="E93" s="100" t="s">
        <v>40</v>
      </c>
      <c r="F93" s="102"/>
      <c r="H93" s="100" t="s">
        <v>4</v>
      </c>
      <c r="I93" s="102"/>
      <c r="K93" s="97"/>
      <c r="M93" s="95"/>
      <c r="N93" s="93"/>
    </row>
    <row r="94" spans="1:14" ht="12.75" customHeight="1" x14ac:dyDescent="0.2">
      <c r="A94" s="104"/>
      <c r="C94" s="97"/>
      <c r="E94" s="43" t="s">
        <v>24</v>
      </c>
      <c r="F94" s="35">
        <f>F88</f>
        <v>40612.234378595</v>
      </c>
      <c r="G94" s="47"/>
      <c r="H94" s="43" t="s">
        <v>25</v>
      </c>
      <c r="I94" s="35">
        <f>F7</f>
        <v>150000</v>
      </c>
      <c r="K94" s="97"/>
      <c r="M94" s="95"/>
      <c r="N94" s="93"/>
    </row>
    <row r="95" spans="1:14" ht="12.75" customHeight="1" x14ac:dyDescent="0.2">
      <c r="A95" s="104"/>
      <c r="C95" s="97"/>
      <c r="E95" s="43" t="s">
        <v>39</v>
      </c>
      <c r="F95" s="35">
        <f>I87</f>
        <v>-25653.385045859359</v>
      </c>
      <c r="G95" s="47"/>
      <c r="H95" s="43" t="s">
        <v>44</v>
      </c>
      <c r="I95" s="34">
        <f>F8</f>
        <v>0.02</v>
      </c>
      <c r="K95" s="97"/>
      <c r="M95" s="95"/>
      <c r="N95" s="93"/>
    </row>
    <row r="96" spans="1:14" ht="12.75" hidden="1" customHeight="1" x14ac:dyDescent="0.2">
      <c r="A96" s="104"/>
      <c r="C96" s="97"/>
      <c r="E96" s="43"/>
      <c r="F96" s="35"/>
      <c r="G96" s="47"/>
      <c r="H96" s="43" t="s">
        <v>106</v>
      </c>
      <c r="I96" s="34">
        <f>I95+1</f>
        <v>1.02</v>
      </c>
      <c r="K96" s="97"/>
      <c r="M96" s="95"/>
      <c r="N96" s="93"/>
    </row>
    <row r="97" spans="1:14" ht="12.75" customHeight="1" x14ac:dyDescent="0.2">
      <c r="A97" s="104"/>
      <c r="C97" s="97"/>
      <c r="E97" s="43" t="s">
        <v>41</v>
      </c>
      <c r="F97" s="35">
        <f>F51*5</f>
        <v>-28712.121212121208</v>
      </c>
      <c r="G97" s="47"/>
      <c r="H97" s="37" t="s">
        <v>4</v>
      </c>
      <c r="I97" s="38">
        <f>(I94*I96*I96*I96*I96*I96)-I94</f>
        <v>15612.120480000012</v>
      </c>
      <c r="K97" s="97"/>
      <c r="M97" s="95"/>
      <c r="N97" s="93"/>
    </row>
    <row r="98" spans="1:14" ht="12.75" customHeight="1" x14ac:dyDescent="0.2">
      <c r="A98" s="104"/>
      <c r="C98" s="97"/>
      <c r="E98" s="43" t="s">
        <v>42</v>
      </c>
      <c r="F98" s="35">
        <f>SUM(F94:F97)</f>
        <v>-13753.271879385567</v>
      </c>
      <c r="G98" s="47"/>
      <c r="K98" s="97"/>
      <c r="M98" s="95"/>
      <c r="N98" s="93"/>
    </row>
    <row r="99" spans="1:14" ht="12.75" customHeight="1" x14ac:dyDescent="0.2">
      <c r="A99" s="104"/>
      <c r="C99" s="97"/>
      <c r="E99" s="43" t="s">
        <v>52</v>
      </c>
      <c r="F99" s="34">
        <f>F12</f>
        <v>0.25</v>
      </c>
      <c r="G99" s="49"/>
      <c r="K99" s="97"/>
      <c r="M99" s="95"/>
      <c r="N99" s="93"/>
    </row>
    <row r="100" spans="1:14" ht="12.75" customHeight="1" x14ac:dyDescent="0.2">
      <c r="A100" s="104"/>
      <c r="C100" s="97"/>
      <c r="E100" s="37" t="s">
        <v>43</v>
      </c>
      <c r="F100" s="38">
        <f>IF(F13&lt;150000,F98*F99*-1,IF((F98*F99*-1)&gt;0,"n/a, per AGI",F98*F99*-1))</f>
        <v>3438.3179698463919</v>
      </c>
      <c r="G100" s="50"/>
      <c r="K100" s="97"/>
      <c r="M100" s="95"/>
      <c r="N100" s="93"/>
    </row>
    <row r="101" spans="1:14" ht="15" x14ac:dyDescent="0.2">
      <c r="A101" s="105"/>
      <c r="G101" s="47"/>
      <c r="M101" s="96"/>
      <c r="N101" s="94"/>
    </row>
    <row r="102" spans="1:14" ht="15" x14ac:dyDescent="0.2">
      <c r="A102" s="105"/>
      <c r="G102" s="52"/>
      <c r="M102" s="96"/>
      <c r="N102" s="94"/>
    </row>
    <row r="103" spans="1:14" x14ac:dyDescent="0.25">
      <c r="A103" s="105"/>
      <c r="C103" s="98" t="s">
        <v>109</v>
      </c>
      <c r="D103" s="106"/>
      <c r="E103" s="106"/>
      <c r="F103" s="106"/>
      <c r="G103" s="106"/>
      <c r="H103" s="106"/>
      <c r="I103" s="53">
        <f>IF(F13&lt;150000,F90+I88+I97+F100,F90+I88+I97)</f>
        <v>34009.287782582047</v>
      </c>
      <c r="M103" s="96"/>
      <c r="N103" s="94"/>
    </row>
  </sheetData>
  <mergeCells count="44">
    <mergeCell ref="E85:F85"/>
    <mergeCell ref="H85:I85"/>
    <mergeCell ref="E25:H25"/>
    <mergeCell ref="F22:G22"/>
    <mergeCell ref="F23:G23"/>
    <mergeCell ref="E67:F67"/>
    <mergeCell ref="H67:I67"/>
    <mergeCell ref="E57:F57"/>
    <mergeCell ref="E40:F40"/>
    <mergeCell ref="H40:I40"/>
    <mergeCell ref="K57:K70"/>
    <mergeCell ref="K73:K82"/>
    <mergeCell ref="N4:N103"/>
    <mergeCell ref="M4:M103"/>
    <mergeCell ref="H57:I57"/>
    <mergeCell ref="K28:K37"/>
    <mergeCell ref="K40:K54"/>
    <mergeCell ref="K85:K100"/>
    <mergeCell ref="C28:C37"/>
    <mergeCell ref="C40:C54"/>
    <mergeCell ref="C57:C70"/>
    <mergeCell ref="A73:A103"/>
    <mergeCell ref="C103:H103"/>
    <mergeCell ref="H73:I73"/>
    <mergeCell ref="E93:F93"/>
    <mergeCell ref="H93:I93"/>
    <mergeCell ref="E28:F28"/>
    <mergeCell ref="H28:I28"/>
    <mergeCell ref="A28:A70"/>
    <mergeCell ref="C85:C100"/>
    <mergeCell ref="C73:C82"/>
    <mergeCell ref="E73:F73"/>
    <mergeCell ref="E48:F48"/>
    <mergeCell ref="H48:I48"/>
    <mergeCell ref="I1:K1"/>
    <mergeCell ref="A4:A25"/>
    <mergeCell ref="A1:E1"/>
    <mergeCell ref="E4:F4"/>
    <mergeCell ref="H4:I4"/>
    <mergeCell ref="E11:F11"/>
    <mergeCell ref="F24:G24"/>
    <mergeCell ref="C4:C25"/>
    <mergeCell ref="F20:G20"/>
    <mergeCell ref="F21:G21"/>
  </mergeCells>
  <phoneticPr fontId="0" type="noConversion"/>
  <pageMargins left="0.5" right="0.5" top="0.5" bottom="0.5" header="0.5" footer="0.5"/>
  <pageSetup paperSize="5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103"/>
  <sheetViews>
    <sheetView showGridLines="0" topLeftCell="A4" zoomScaleNormal="100" zoomScaleSheetLayoutView="100" workbookViewId="0">
      <selection activeCell="A28" sqref="A28:A70"/>
    </sheetView>
  </sheetViews>
  <sheetFormatPr defaultRowHeight="18" x14ac:dyDescent="0.25"/>
  <cols>
    <col min="1" max="1" width="6.42578125" style="44" customWidth="1"/>
    <col min="2" max="2" width="2.5703125" style="23" customWidth="1"/>
    <col min="3" max="3" width="4.7109375" style="45" customWidth="1"/>
    <col min="4" max="4" width="2.5703125" style="23" customWidth="1"/>
    <col min="5" max="5" width="36.28515625" style="23" customWidth="1"/>
    <col min="6" max="6" width="20.42578125" style="23" customWidth="1"/>
    <col min="7" max="7" width="5.85546875" style="23" customWidth="1"/>
    <col min="8" max="8" width="36.28515625" style="23" customWidth="1"/>
    <col min="9" max="9" width="20.42578125" style="23" customWidth="1"/>
    <col min="10" max="10" width="2.5703125" style="23" customWidth="1"/>
    <col min="11" max="11" width="2" style="45" customWidth="1"/>
    <col min="12" max="12" width="3.42578125" style="23" customWidth="1"/>
    <col min="13" max="13" width="2.42578125" style="23" customWidth="1"/>
    <col min="14" max="14" width="3.28515625" style="23" customWidth="1"/>
    <col min="15" max="16384" width="9.140625" style="23"/>
  </cols>
  <sheetData>
    <row r="1" spans="1:14" ht="36" customHeight="1" x14ac:dyDescent="0.2">
      <c r="A1" s="110" t="s">
        <v>111</v>
      </c>
      <c r="B1" s="96"/>
      <c r="C1" s="96"/>
      <c r="D1" s="96"/>
      <c r="E1" s="96"/>
      <c r="F1" s="21" t="str">
        <f>F5</f>
        <v>317 Emerson Lane</v>
      </c>
      <c r="G1" s="22"/>
      <c r="H1" s="24"/>
      <c r="I1" s="91">
        <f ca="1">NOW()</f>
        <v>42237.595862615737</v>
      </c>
      <c r="J1" s="109"/>
      <c r="K1" s="109"/>
    </row>
    <row r="3" spans="1:14" x14ac:dyDescent="0.25">
      <c r="A3" s="25"/>
      <c r="B3" s="26"/>
      <c r="C3" s="27"/>
      <c r="D3" s="26"/>
      <c r="E3" s="26"/>
      <c r="F3" s="26"/>
      <c r="G3" s="26"/>
      <c r="H3" s="26"/>
      <c r="I3" s="26"/>
      <c r="J3" s="26"/>
      <c r="K3" s="27"/>
    </row>
    <row r="4" spans="1:14" ht="18" customHeight="1" x14ac:dyDescent="0.2">
      <c r="A4" s="103" t="s">
        <v>112</v>
      </c>
      <c r="B4" s="28"/>
      <c r="C4" s="111" t="s">
        <v>62</v>
      </c>
      <c r="E4" s="100" t="s">
        <v>0</v>
      </c>
      <c r="F4" s="102"/>
      <c r="H4" s="100" t="s">
        <v>5</v>
      </c>
      <c r="I4" s="102"/>
      <c r="K4" s="30"/>
      <c r="M4" s="95" t="s">
        <v>107</v>
      </c>
      <c r="N4" s="93" t="s">
        <v>135</v>
      </c>
    </row>
    <row r="5" spans="1:14" ht="12.75" customHeight="1" x14ac:dyDescent="0.2">
      <c r="A5" s="103"/>
      <c r="B5" s="28"/>
      <c r="C5" s="111"/>
      <c r="E5" s="31" t="s">
        <v>1</v>
      </c>
      <c r="F5" s="32" t="s">
        <v>133</v>
      </c>
      <c r="H5" s="33" t="s">
        <v>64</v>
      </c>
      <c r="I5" s="34">
        <v>0.2</v>
      </c>
      <c r="K5" s="30"/>
      <c r="M5" s="95"/>
      <c r="N5" s="93"/>
    </row>
    <row r="6" spans="1:14" ht="12.75" customHeight="1" x14ac:dyDescent="0.2">
      <c r="A6" s="103"/>
      <c r="B6" s="28"/>
      <c r="C6" s="111"/>
      <c r="E6" s="31" t="s">
        <v>2</v>
      </c>
      <c r="F6" s="32" t="s">
        <v>3</v>
      </c>
      <c r="H6" s="33" t="s">
        <v>31</v>
      </c>
      <c r="I6" s="35">
        <f>F7*I5</f>
        <v>30000</v>
      </c>
      <c r="K6" s="30"/>
      <c r="M6" s="95"/>
      <c r="N6" s="93"/>
    </row>
    <row r="7" spans="1:14" ht="12.75" customHeight="1" x14ac:dyDescent="0.2">
      <c r="A7" s="103"/>
      <c r="B7" s="28"/>
      <c r="C7" s="111"/>
      <c r="E7" s="36" t="s">
        <v>6</v>
      </c>
      <c r="F7" s="35">
        <v>150000</v>
      </c>
      <c r="H7" s="33" t="s">
        <v>30</v>
      </c>
      <c r="I7" s="35">
        <f>(ROUND((F7*0.03)/1000,0))*1000</f>
        <v>5000</v>
      </c>
      <c r="K7" s="30"/>
      <c r="M7" s="95"/>
      <c r="N7" s="93"/>
    </row>
    <row r="8" spans="1:14" ht="12.75" customHeight="1" x14ac:dyDescent="0.2">
      <c r="A8" s="103"/>
      <c r="B8" s="28"/>
      <c r="C8" s="111"/>
      <c r="E8" s="36" t="s">
        <v>4</v>
      </c>
      <c r="F8" s="34">
        <v>0.02</v>
      </c>
      <c r="H8" s="37" t="s">
        <v>63</v>
      </c>
      <c r="I8" s="38">
        <f>SUM(I6:I7)</f>
        <v>35000</v>
      </c>
      <c r="K8" s="30"/>
      <c r="M8" s="95"/>
      <c r="N8" s="93"/>
    </row>
    <row r="9" spans="1:14" ht="15" customHeight="1" x14ac:dyDescent="0.2">
      <c r="A9" s="103"/>
      <c r="B9" s="28"/>
      <c r="C9" s="111"/>
      <c r="K9" s="30"/>
      <c r="M9" s="95"/>
      <c r="N9" s="93"/>
    </row>
    <row r="10" spans="1:14" ht="15" customHeight="1" x14ac:dyDescent="0.2">
      <c r="A10" s="103"/>
      <c r="B10" s="28"/>
      <c r="C10" s="111"/>
      <c r="K10" s="30"/>
      <c r="M10" s="95"/>
      <c r="N10" s="93"/>
    </row>
    <row r="11" spans="1:14" ht="18" customHeight="1" x14ac:dyDescent="0.2">
      <c r="A11" s="103"/>
      <c r="B11" s="28"/>
      <c r="C11" s="111"/>
      <c r="E11" s="100" t="s">
        <v>59</v>
      </c>
      <c r="F11" s="102"/>
      <c r="H11" s="29" t="s">
        <v>7</v>
      </c>
      <c r="I11" s="39" t="str">
        <f>IF(F7-I6-I12=0,"",F7-I6-I12)</f>
        <v/>
      </c>
      <c r="K11" s="30"/>
      <c r="M11" s="95"/>
      <c r="N11" s="93"/>
    </row>
    <row r="12" spans="1:14" ht="12.75" customHeight="1" x14ac:dyDescent="0.2">
      <c r="A12" s="103"/>
      <c r="B12" s="28"/>
      <c r="C12" s="111"/>
      <c r="E12" s="31" t="s">
        <v>60</v>
      </c>
      <c r="F12" s="34">
        <v>0.25</v>
      </c>
      <c r="H12" s="33" t="s">
        <v>127</v>
      </c>
      <c r="I12" s="35">
        <v>120000</v>
      </c>
      <c r="K12" s="30"/>
      <c r="M12" s="95"/>
      <c r="N12" s="93"/>
    </row>
    <row r="13" spans="1:14" ht="12.75" customHeight="1" x14ac:dyDescent="0.2">
      <c r="A13" s="103"/>
      <c r="B13" s="28"/>
      <c r="C13" s="111"/>
      <c r="E13" s="36" t="s">
        <v>61</v>
      </c>
      <c r="F13" s="35">
        <v>100000</v>
      </c>
      <c r="H13" s="33" t="s">
        <v>128</v>
      </c>
      <c r="I13" s="40">
        <v>0.05</v>
      </c>
      <c r="K13" s="30"/>
      <c r="M13" s="95"/>
      <c r="N13" s="93"/>
    </row>
    <row r="14" spans="1:14" ht="12.75" customHeight="1" x14ac:dyDescent="0.2">
      <c r="A14" s="104"/>
      <c r="B14" s="28"/>
      <c r="C14" s="111"/>
      <c r="H14" s="33" t="s">
        <v>129</v>
      </c>
      <c r="I14" s="41">
        <v>30</v>
      </c>
      <c r="K14" s="30"/>
      <c r="M14" s="95"/>
      <c r="N14" s="93"/>
    </row>
    <row r="15" spans="1:14" ht="12.75" customHeight="1" x14ac:dyDescent="0.2">
      <c r="A15" s="104"/>
      <c r="B15" s="28"/>
      <c r="C15" s="111"/>
      <c r="H15" s="33" t="s">
        <v>130</v>
      </c>
      <c r="I15" s="35">
        <f>'Amort A (3)'!F8</f>
        <v>644.18594761456689</v>
      </c>
      <c r="K15" s="30"/>
      <c r="M15" s="95"/>
      <c r="N15" s="93"/>
    </row>
    <row r="16" spans="1:14" ht="12.75" customHeight="1" x14ac:dyDescent="0.2">
      <c r="A16" s="104"/>
      <c r="B16" s="28"/>
      <c r="C16" s="111"/>
      <c r="H16" s="37" t="s">
        <v>65</v>
      </c>
      <c r="I16" s="38">
        <f>I15</f>
        <v>644.18594761456689</v>
      </c>
      <c r="K16" s="30"/>
      <c r="M16" s="95"/>
      <c r="N16" s="93"/>
    </row>
    <row r="17" spans="1:14" ht="15" customHeight="1" x14ac:dyDescent="0.2">
      <c r="A17" s="104"/>
      <c r="B17" s="28"/>
      <c r="C17" s="111"/>
      <c r="K17" s="30"/>
      <c r="M17" s="95"/>
      <c r="N17" s="93"/>
    </row>
    <row r="18" spans="1:14" ht="15" customHeight="1" x14ac:dyDescent="0.2">
      <c r="A18" s="104"/>
      <c r="B18" s="28"/>
      <c r="C18" s="111"/>
      <c r="K18" s="30"/>
      <c r="M18" s="95"/>
      <c r="N18" s="93"/>
    </row>
    <row r="19" spans="1:14" ht="18" customHeight="1" x14ac:dyDescent="0.2">
      <c r="A19" s="104"/>
      <c r="B19" s="28"/>
      <c r="C19" s="111"/>
      <c r="E19" s="29" t="s">
        <v>9</v>
      </c>
      <c r="F19" s="42"/>
      <c r="G19" s="42"/>
      <c r="H19" s="42"/>
      <c r="I19" s="39" t="str">
        <f>IF(F7-F21-F22-F23-F24=0,"",F7-F21-F22-F23-F24)</f>
        <v/>
      </c>
      <c r="K19" s="30"/>
      <c r="M19" s="95"/>
      <c r="N19" s="93"/>
    </row>
    <row r="20" spans="1:14" ht="12.75" customHeight="1" x14ac:dyDescent="0.2">
      <c r="A20" s="104"/>
      <c r="B20" s="28"/>
      <c r="C20" s="111"/>
      <c r="E20" s="36" t="s">
        <v>32</v>
      </c>
      <c r="F20" s="112" t="s">
        <v>33</v>
      </c>
      <c r="G20" s="113"/>
      <c r="H20" s="36" t="s">
        <v>10</v>
      </c>
      <c r="I20" s="36" t="s">
        <v>9</v>
      </c>
      <c r="K20" s="30"/>
      <c r="M20" s="95"/>
      <c r="N20" s="93"/>
    </row>
    <row r="21" spans="1:14" ht="12.75" customHeight="1" x14ac:dyDescent="0.2">
      <c r="A21" s="104"/>
      <c r="B21" s="28"/>
      <c r="C21" s="111"/>
      <c r="E21" s="43" t="s">
        <v>8</v>
      </c>
      <c r="F21" s="107">
        <v>30000</v>
      </c>
      <c r="G21" s="108"/>
      <c r="H21" s="40">
        <v>0</v>
      </c>
      <c r="I21" s="35">
        <f>F21*H21</f>
        <v>0</v>
      </c>
      <c r="K21" s="30"/>
      <c r="M21" s="95"/>
      <c r="N21" s="93"/>
    </row>
    <row r="22" spans="1:14" ht="12.75" customHeight="1" x14ac:dyDescent="0.2">
      <c r="A22" s="104"/>
      <c r="B22" s="28"/>
      <c r="C22" s="111"/>
      <c r="E22" s="43" t="s">
        <v>56</v>
      </c>
      <c r="F22" s="107">
        <v>7500</v>
      </c>
      <c r="G22" s="108"/>
      <c r="H22" s="40">
        <f>1/5</f>
        <v>0.2</v>
      </c>
      <c r="I22" s="35">
        <f>F22*H22</f>
        <v>1500</v>
      </c>
      <c r="K22" s="30"/>
      <c r="M22" s="95"/>
      <c r="N22" s="93"/>
    </row>
    <row r="23" spans="1:14" ht="12.75" customHeight="1" x14ac:dyDescent="0.2">
      <c r="A23" s="104"/>
      <c r="B23" s="28"/>
      <c r="C23" s="111"/>
      <c r="E23" s="43" t="s">
        <v>57</v>
      </c>
      <c r="F23" s="107">
        <f>F7-F21-F22-F24</f>
        <v>107500</v>
      </c>
      <c r="G23" s="108"/>
      <c r="H23" s="40">
        <f>1/27.5</f>
        <v>3.6363636363636362E-2</v>
      </c>
      <c r="I23" s="35">
        <f>F23*H23</f>
        <v>3909.090909090909</v>
      </c>
      <c r="K23" s="30"/>
      <c r="M23" s="95"/>
      <c r="N23" s="93"/>
    </row>
    <row r="24" spans="1:14" ht="12.75" customHeight="1" x14ac:dyDescent="0.2">
      <c r="A24" s="104"/>
      <c r="B24" s="28"/>
      <c r="C24" s="111"/>
      <c r="E24" s="43" t="s">
        <v>58</v>
      </c>
      <c r="F24" s="107">
        <v>5000</v>
      </c>
      <c r="G24" s="108"/>
      <c r="H24" s="40">
        <f>1/15</f>
        <v>6.6666666666666666E-2</v>
      </c>
      <c r="I24" s="35">
        <f>F24*H24</f>
        <v>333.33333333333331</v>
      </c>
      <c r="K24" s="30"/>
      <c r="M24" s="95"/>
      <c r="N24" s="93"/>
    </row>
    <row r="25" spans="1:14" ht="12.75" customHeight="1" x14ac:dyDescent="0.2">
      <c r="A25" s="104"/>
      <c r="B25" s="28"/>
      <c r="C25" s="111"/>
      <c r="E25" s="114" t="s">
        <v>11</v>
      </c>
      <c r="F25" s="115"/>
      <c r="G25" s="115"/>
      <c r="H25" s="102"/>
      <c r="I25" s="38">
        <f>SUM(I21:I24)</f>
        <v>5742.424242424242</v>
      </c>
      <c r="K25" s="30"/>
      <c r="M25" s="95"/>
      <c r="N25" s="93"/>
    </row>
    <row r="26" spans="1:14" ht="15" customHeight="1" x14ac:dyDescent="0.25">
      <c r="M26" s="95"/>
      <c r="N26" s="93"/>
    </row>
    <row r="27" spans="1:14" ht="15" customHeight="1" x14ac:dyDescent="0.25">
      <c r="A27" s="25"/>
      <c r="B27" s="26"/>
      <c r="C27" s="27"/>
      <c r="D27" s="26"/>
      <c r="E27" s="26"/>
      <c r="F27" s="26"/>
      <c r="G27" s="26"/>
      <c r="H27" s="26"/>
      <c r="I27" s="26"/>
      <c r="J27" s="26"/>
      <c r="K27" s="27"/>
      <c r="M27" s="95"/>
      <c r="N27" s="93"/>
    </row>
    <row r="28" spans="1:14" x14ac:dyDescent="0.2">
      <c r="A28" s="103" t="s">
        <v>108</v>
      </c>
      <c r="C28" s="97" t="s">
        <v>53</v>
      </c>
      <c r="E28" s="100" t="s">
        <v>13</v>
      </c>
      <c r="F28" s="102"/>
      <c r="H28" s="100" t="s">
        <v>14</v>
      </c>
      <c r="I28" s="102"/>
      <c r="K28" s="97"/>
      <c r="M28" s="95"/>
      <c r="N28" s="93"/>
    </row>
    <row r="29" spans="1:14" ht="12.75" x14ac:dyDescent="0.2">
      <c r="A29" s="103"/>
      <c r="C29" s="97"/>
      <c r="E29" s="33" t="s">
        <v>125</v>
      </c>
      <c r="F29" s="35">
        <v>1050</v>
      </c>
      <c r="G29" s="46"/>
      <c r="H29" s="33" t="s">
        <v>15</v>
      </c>
      <c r="I29" s="35">
        <f>F7/100*0.69</f>
        <v>1035</v>
      </c>
      <c r="K29" s="97"/>
      <c r="M29" s="95"/>
      <c r="N29" s="93"/>
    </row>
    <row r="30" spans="1:14" ht="12.75" x14ac:dyDescent="0.2">
      <c r="A30" s="103"/>
      <c r="C30" s="97"/>
      <c r="E30" s="33" t="s">
        <v>12</v>
      </c>
      <c r="F30" s="35">
        <f>F29*12</f>
        <v>12600</v>
      </c>
      <c r="G30" s="46"/>
      <c r="H30" s="43" t="s">
        <v>16</v>
      </c>
      <c r="I30" s="35">
        <f>F29/2</f>
        <v>525</v>
      </c>
      <c r="K30" s="97"/>
      <c r="M30" s="95"/>
      <c r="N30" s="93"/>
    </row>
    <row r="31" spans="1:14" ht="12.75" customHeight="1" x14ac:dyDescent="0.2">
      <c r="A31" s="103"/>
      <c r="C31" s="97"/>
      <c r="E31" s="33" t="s">
        <v>126</v>
      </c>
      <c r="F31" s="90">
        <v>1</v>
      </c>
      <c r="H31" s="43" t="s">
        <v>17</v>
      </c>
      <c r="I31" s="35">
        <v>185</v>
      </c>
      <c r="K31" s="97"/>
      <c r="M31" s="95"/>
      <c r="N31" s="93"/>
    </row>
    <row r="32" spans="1:14" ht="12.75" x14ac:dyDescent="0.2">
      <c r="A32" s="103"/>
      <c r="C32" s="97"/>
      <c r="E32" s="33" t="s">
        <v>34</v>
      </c>
      <c r="F32" s="34">
        <f>F31/12</f>
        <v>8.3333333333333329E-2</v>
      </c>
      <c r="H32" s="43" t="s">
        <v>123</v>
      </c>
      <c r="I32" s="35">
        <v>0</v>
      </c>
      <c r="K32" s="97"/>
      <c r="M32" s="95"/>
      <c r="N32" s="93"/>
    </row>
    <row r="33" spans="1:14" ht="12.75" x14ac:dyDescent="0.2">
      <c r="A33" s="103"/>
      <c r="C33" s="97"/>
      <c r="E33" s="37" t="s">
        <v>13</v>
      </c>
      <c r="F33" s="38">
        <f>F30-(F30*F32)</f>
        <v>11550</v>
      </c>
      <c r="H33" s="43" t="s">
        <v>18</v>
      </c>
      <c r="I33" s="35">
        <f>F7*0.00021*12</f>
        <v>378</v>
      </c>
      <c r="K33" s="97"/>
      <c r="M33" s="95"/>
      <c r="N33" s="93"/>
    </row>
    <row r="34" spans="1:14" ht="12.75" x14ac:dyDescent="0.2">
      <c r="A34" s="103"/>
      <c r="C34" s="97"/>
      <c r="H34" s="43" t="s">
        <v>19</v>
      </c>
      <c r="I34" s="35">
        <v>0</v>
      </c>
      <c r="K34" s="97"/>
      <c r="M34" s="95"/>
      <c r="N34" s="93"/>
    </row>
    <row r="35" spans="1:14" ht="12.75" x14ac:dyDescent="0.2">
      <c r="A35" s="103"/>
      <c r="C35" s="97"/>
      <c r="H35" s="43" t="s">
        <v>20</v>
      </c>
      <c r="I35" s="35">
        <v>50</v>
      </c>
      <c r="K35" s="97"/>
      <c r="M35" s="95"/>
      <c r="N35" s="93"/>
    </row>
    <row r="36" spans="1:14" ht="12.75" x14ac:dyDescent="0.2">
      <c r="A36" s="103"/>
      <c r="C36" s="97"/>
      <c r="H36" s="43" t="s">
        <v>21</v>
      </c>
      <c r="I36" s="35">
        <v>0</v>
      </c>
      <c r="K36" s="97"/>
      <c r="M36" s="95"/>
      <c r="N36" s="93"/>
    </row>
    <row r="37" spans="1:14" ht="12.75" x14ac:dyDescent="0.2">
      <c r="A37" s="103"/>
      <c r="C37" s="97"/>
      <c r="H37" s="37" t="s">
        <v>22</v>
      </c>
      <c r="I37" s="38">
        <f>SUM(I29:I36)</f>
        <v>2173</v>
      </c>
      <c r="K37" s="97"/>
      <c r="M37" s="95"/>
      <c r="N37" s="93"/>
    </row>
    <row r="38" spans="1:14" ht="15" x14ac:dyDescent="0.2">
      <c r="A38" s="104"/>
      <c r="M38" s="95"/>
      <c r="N38" s="93"/>
    </row>
    <row r="39" spans="1:14" ht="15" x14ac:dyDescent="0.2">
      <c r="A39" s="104"/>
      <c r="H39" s="47"/>
      <c r="M39" s="95"/>
      <c r="N39" s="93"/>
    </row>
    <row r="40" spans="1:14" x14ac:dyDescent="0.2">
      <c r="A40" s="104"/>
      <c r="C40" s="97" t="s">
        <v>54</v>
      </c>
      <c r="E40" s="100" t="s">
        <v>26</v>
      </c>
      <c r="F40" s="102"/>
      <c r="H40" s="100" t="s">
        <v>35</v>
      </c>
      <c r="I40" s="102"/>
      <c r="K40" s="97"/>
      <c r="M40" s="95"/>
      <c r="N40" s="93"/>
    </row>
    <row r="41" spans="1:14" ht="12.75" x14ac:dyDescent="0.2">
      <c r="A41" s="104"/>
      <c r="C41" s="97"/>
      <c r="E41" s="43" t="s">
        <v>13</v>
      </c>
      <c r="F41" s="35">
        <f>F33</f>
        <v>11550</v>
      </c>
      <c r="G41" s="47"/>
      <c r="H41" s="43" t="s">
        <v>23</v>
      </c>
      <c r="I41" s="35">
        <f>F44*-1</f>
        <v>7730.2313713748026</v>
      </c>
      <c r="K41" s="97"/>
      <c r="M41" s="95"/>
      <c r="N41" s="93"/>
    </row>
    <row r="42" spans="1:14" ht="12.75" x14ac:dyDescent="0.2">
      <c r="A42" s="104"/>
      <c r="C42" s="97"/>
      <c r="E42" s="43" t="s">
        <v>36</v>
      </c>
      <c r="F42" s="35">
        <f>I37*-1</f>
        <v>-2173</v>
      </c>
      <c r="G42" s="47"/>
      <c r="H42" s="43" t="s">
        <v>39</v>
      </c>
      <c r="I42" s="35">
        <f>('Amort A'!G19)*-1</f>
        <v>-5300.2425361530431</v>
      </c>
      <c r="K42" s="97"/>
      <c r="M42" s="95"/>
      <c r="N42" s="93"/>
    </row>
    <row r="43" spans="1:14" ht="12.75" customHeight="1" x14ac:dyDescent="0.2">
      <c r="A43" s="104"/>
      <c r="C43" s="97"/>
      <c r="E43" s="43" t="s">
        <v>37</v>
      </c>
      <c r="F43" s="35">
        <f>SUM(F41:F42)</f>
        <v>9377</v>
      </c>
      <c r="G43" s="47"/>
      <c r="H43" s="37" t="s">
        <v>35</v>
      </c>
      <c r="I43" s="38">
        <f>SUM(I41:I42)</f>
        <v>2429.9888352217595</v>
      </c>
      <c r="K43" s="97"/>
      <c r="M43" s="95"/>
      <c r="N43" s="93"/>
    </row>
    <row r="44" spans="1:14" ht="12.75" x14ac:dyDescent="0.2">
      <c r="A44" s="104"/>
      <c r="C44" s="97"/>
      <c r="E44" s="43" t="s">
        <v>38</v>
      </c>
      <c r="F44" s="35">
        <f>I16*12*-1</f>
        <v>-7730.2313713748026</v>
      </c>
      <c r="G44" s="47"/>
      <c r="K44" s="97"/>
      <c r="M44" s="95"/>
      <c r="N44" s="93"/>
    </row>
    <row r="45" spans="1:14" ht="12.75" x14ac:dyDescent="0.2">
      <c r="A45" s="104"/>
      <c r="C45" s="97"/>
      <c r="E45" s="37" t="s">
        <v>26</v>
      </c>
      <c r="F45" s="38">
        <f>SUM(F43:F44)</f>
        <v>1646.7686286251974</v>
      </c>
      <c r="G45" s="48"/>
      <c r="K45" s="97"/>
      <c r="M45" s="95"/>
      <c r="N45" s="93"/>
    </row>
    <row r="46" spans="1:14" ht="12.75" x14ac:dyDescent="0.2">
      <c r="A46" s="104"/>
      <c r="C46" s="97"/>
      <c r="K46" s="97"/>
      <c r="M46" s="95"/>
      <c r="N46" s="93"/>
    </row>
    <row r="47" spans="1:14" ht="12.75" x14ac:dyDescent="0.2">
      <c r="A47" s="104"/>
      <c r="C47" s="97"/>
      <c r="K47" s="97"/>
      <c r="M47" s="95"/>
      <c r="N47" s="93"/>
    </row>
    <row r="48" spans="1:14" x14ac:dyDescent="0.2">
      <c r="A48" s="104"/>
      <c r="C48" s="97"/>
      <c r="E48" s="100" t="s">
        <v>40</v>
      </c>
      <c r="F48" s="102"/>
      <c r="H48" s="100" t="s">
        <v>4</v>
      </c>
      <c r="I48" s="102"/>
      <c r="K48" s="97"/>
      <c r="M48" s="95"/>
      <c r="N48" s="93"/>
    </row>
    <row r="49" spans="1:14" ht="12.75" x14ac:dyDescent="0.2">
      <c r="A49" s="104"/>
      <c r="C49" s="97"/>
      <c r="E49" s="43" t="s">
        <v>24</v>
      </c>
      <c r="F49" s="35">
        <f>F43</f>
        <v>9377</v>
      </c>
      <c r="G49" s="47"/>
      <c r="H49" s="43" t="s">
        <v>25</v>
      </c>
      <c r="I49" s="35">
        <f>F7</f>
        <v>150000</v>
      </c>
      <c r="K49" s="97"/>
      <c r="M49" s="95"/>
      <c r="N49" s="93"/>
    </row>
    <row r="50" spans="1:14" ht="12.75" x14ac:dyDescent="0.2">
      <c r="A50" s="104"/>
      <c r="C50" s="97"/>
      <c r="E50" s="43" t="s">
        <v>39</v>
      </c>
      <c r="F50" s="35">
        <f>I42</f>
        <v>-5300.2425361530431</v>
      </c>
      <c r="G50" s="47"/>
      <c r="H50" s="43" t="s">
        <v>44</v>
      </c>
      <c r="I50" s="34">
        <f>F8</f>
        <v>0.02</v>
      </c>
      <c r="K50" s="97"/>
      <c r="M50" s="95"/>
      <c r="N50" s="93"/>
    </row>
    <row r="51" spans="1:14" ht="12.75" x14ac:dyDescent="0.2">
      <c r="A51" s="104"/>
      <c r="C51" s="97"/>
      <c r="E51" s="43" t="s">
        <v>41</v>
      </c>
      <c r="F51" s="35">
        <f>I25*-1</f>
        <v>-5742.424242424242</v>
      </c>
      <c r="G51" s="47"/>
      <c r="H51" s="37" t="s">
        <v>4</v>
      </c>
      <c r="I51" s="38">
        <f>I49*I50</f>
        <v>3000</v>
      </c>
      <c r="K51" s="97"/>
      <c r="M51" s="95"/>
      <c r="N51" s="93"/>
    </row>
    <row r="52" spans="1:14" ht="12.75" x14ac:dyDescent="0.2">
      <c r="A52" s="104"/>
      <c r="C52" s="97"/>
      <c r="E52" s="43" t="s">
        <v>42</v>
      </c>
      <c r="F52" s="35">
        <f>SUM(F49:F51)</f>
        <v>-1665.6667785772852</v>
      </c>
      <c r="G52" s="47"/>
      <c r="K52" s="97"/>
      <c r="M52" s="95"/>
      <c r="N52" s="93"/>
    </row>
    <row r="53" spans="1:14" ht="12.75" x14ac:dyDescent="0.2">
      <c r="A53" s="104"/>
      <c r="C53" s="97"/>
      <c r="E53" s="43" t="s">
        <v>52</v>
      </c>
      <c r="F53" s="34">
        <f>F12</f>
        <v>0.25</v>
      </c>
      <c r="G53" s="49"/>
      <c r="K53" s="97"/>
      <c r="M53" s="95"/>
      <c r="N53" s="93"/>
    </row>
    <row r="54" spans="1:14" ht="12.75" x14ac:dyDescent="0.2">
      <c r="A54" s="104"/>
      <c r="C54" s="97"/>
      <c r="E54" s="37" t="s">
        <v>43</v>
      </c>
      <c r="F54" s="38">
        <f>IF(F13&lt;150000,F52*F53*-1,IF((F52*F53*-1)&gt;0,"n/a, per AGI",F52*F53*-1))</f>
        <v>416.4166946443213</v>
      </c>
      <c r="G54" s="50"/>
      <c r="K54" s="97"/>
      <c r="M54" s="95"/>
      <c r="N54" s="93"/>
    </row>
    <row r="55" spans="1:14" ht="15" customHeight="1" x14ac:dyDescent="0.2">
      <c r="A55" s="104"/>
      <c r="M55" s="95"/>
      <c r="N55" s="93"/>
    </row>
    <row r="56" spans="1:14" ht="15" x14ac:dyDescent="0.2">
      <c r="A56" s="104"/>
      <c r="M56" s="95"/>
      <c r="N56" s="93"/>
    </row>
    <row r="57" spans="1:14" x14ac:dyDescent="0.2">
      <c r="A57" s="104"/>
      <c r="C57" s="97" t="s">
        <v>55</v>
      </c>
      <c r="E57" s="100" t="s">
        <v>49</v>
      </c>
      <c r="F57" s="101"/>
      <c r="H57" s="98" t="s">
        <v>50</v>
      </c>
      <c r="I57" s="99"/>
      <c r="K57" s="97"/>
      <c r="M57" s="95"/>
      <c r="N57" s="93"/>
    </row>
    <row r="58" spans="1:14" ht="12.75" x14ac:dyDescent="0.2">
      <c r="A58" s="104"/>
      <c r="C58" s="97"/>
      <c r="E58" s="43" t="s">
        <v>26</v>
      </c>
      <c r="F58" s="35">
        <f>F45</f>
        <v>1646.7686286251974</v>
      </c>
      <c r="G58" s="47"/>
      <c r="H58" s="43" t="s">
        <v>26</v>
      </c>
      <c r="I58" s="35">
        <f>F45</f>
        <v>1646.7686286251974</v>
      </c>
      <c r="K58" s="97"/>
      <c r="M58" s="95"/>
      <c r="N58" s="93"/>
    </row>
    <row r="59" spans="1:14" ht="12.75" x14ac:dyDescent="0.2">
      <c r="A59" s="104"/>
      <c r="C59" s="97"/>
      <c r="E59" s="43" t="s">
        <v>45</v>
      </c>
      <c r="F59" s="35">
        <f>I43</f>
        <v>2429.9888352217595</v>
      </c>
      <c r="G59" s="47"/>
      <c r="H59" s="43" t="s">
        <v>45</v>
      </c>
      <c r="I59" s="35">
        <f>I43</f>
        <v>2429.9888352217595</v>
      </c>
      <c r="K59" s="97"/>
      <c r="M59" s="95"/>
      <c r="N59" s="93"/>
    </row>
    <row r="60" spans="1:14" ht="12.75" x14ac:dyDescent="0.2">
      <c r="A60" s="104"/>
      <c r="C60" s="97"/>
      <c r="E60" s="43" t="s">
        <v>46</v>
      </c>
      <c r="F60" s="35">
        <f>F54</f>
        <v>416.4166946443213</v>
      </c>
      <c r="G60" s="47"/>
      <c r="H60" s="43" t="s">
        <v>46</v>
      </c>
      <c r="I60" s="35">
        <f>F54</f>
        <v>416.4166946443213</v>
      </c>
      <c r="K60" s="97"/>
      <c r="M60" s="95"/>
      <c r="N60" s="93"/>
    </row>
    <row r="61" spans="1:14" ht="12.75" x14ac:dyDescent="0.2">
      <c r="A61" s="104"/>
      <c r="C61" s="97"/>
      <c r="E61" s="43" t="s">
        <v>47</v>
      </c>
      <c r="F61" s="35">
        <f>I51</f>
        <v>3000</v>
      </c>
      <c r="G61" s="47"/>
      <c r="H61" s="43" t="s">
        <v>27</v>
      </c>
      <c r="I61" s="35">
        <f>SUM(I58:I60)</f>
        <v>4493.1741584912779</v>
      </c>
      <c r="K61" s="97"/>
      <c r="M61" s="95"/>
      <c r="N61" s="93"/>
    </row>
    <row r="62" spans="1:14" ht="12.75" x14ac:dyDescent="0.2">
      <c r="A62" s="104"/>
      <c r="C62" s="97"/>
      <c r="E62" s="43" t="s">
        <v>27</v>
      </c>
      <c r="F62" s="35">
        <f>SUM(F58:F61)</f>
        <v>7493.1741584912779</v>
      </c>
      <c r="G62" s="47"/>
      <c r="H62" s="43" t="s">
        <v>48</v>
      </c>
      <c r="I62" s="35">
        <f>I8</f>
        <v>35000</v>
      </c>
      <c r="K62" s="97"/>
      <c r="M62" s="95"/>
      <c r="N62" s="93"/>
    </row>
    <row r="63" spans="1:14" ht="12.75" x14ac:dyDescent="0.2">
      <c r="A63" s="104"/>
      <c r="C63" s="97"/>
      <c r="E63" s="43" t="s">
        <v>48</v>
      </c>
      <c r="F63" s="35">
        <f>I8</f>
        <v>35000</v>
      </c>
      <c r="G63" s="47"/>
      <c r="H63" s="37" t="s">
        <v>50</v>
      </c>
      <c r="I63" s="51">
        <f>I61/I62</f>
        <v>0.12837640452832222</v>
      </c>
      <c r="K63" s="97"/>
      <c r="M63" s="95"/>
      <c r="N63" s="93"/>
    </row>
    <row r="64" spans="1:14" ht="12.75" x14ac:dyDescent="0.2">
      <c r="A64" s="104"/>
      <c r="C64" s="97"/>
      <c r="E64" s="37" t="s">
        <v>49</v>
      </c>
      <c r="F64" s="51">
        <f>F62/F63</f>
        <v>0.21409069024260793</v>
      </c>
      <c r="G64" s="52"/>
      <c r="K64" s="97"/>
      <c r="M64" s="95"/>
      <c r="N64" s="93"/>
    </row>
    <row r="65" spans="1:14" ht="12.75" x14ac:dyDescent="0.2">
      <c r="A65" s="104"/>
      <c r="C65" s="97"/>
      <c r="K65" s="97"/>
      <c r="M65" s="95"/>
      <c r="N65" s="93"/>
    </row>
    <row r="66" spans="1:14" ht="12.75" x14ac:dyDescent="0.2">
      <c r="A66" s="104"/>
      <c r="C66" s="97"/>
      <c r="K66" s="97"/>
      <c r="M66" s="95"/>
      <c r="N66" s="93"/>
    </row>
    <row r="67" spans="1:14" ht="18" customHeight="1" x14ac:dyDescent="0.2">
      <c r="A67" s="104"/>
      <c r="C67" s="97"/>
      <c r="E67" s="100" t="s">
        <v>28</v>
      </c>
      <c r="F67" s="101"/>
      <c r="H67" s="100" t="s">
        <v>29</v>
      </c>
      <c r="I67" s="101"/>
      <c r="K67" s="97"/>
      <c r="M67" s="95"/>
      <c r="N67" s="93"/>
    </row>
    <row r="68" spans="1:14" ht="12.75" x14ac:dyDescent="0.2">
      <c r="A68" s="104"/>
      <c r="C68" s="97"/>
      <c r="E68" s="43" t="s">
        <v>24</v>
      </c>
      <c r="F68" s="35">
        <f>F43</f>
        <v>9377</v>
      </c>
      <c r="G68" s="47"/>
      <c r="H68" s="43" t="s">
        <v>26</v>
      </c>
      <c r="I68" s="35">
        <f>F45</f>
        <v>1646.7686286251974</v>
      </c>
      <c r="K68" s="97"/>
      <c r="M68" s="95"/>
      <c r="N68" s="93"/>
    </row>
    <row r="69" spans="1:14" ht="12.75" x14ac:dyDescent="0.2">
      <c r="A69" s="104"/>
      <c r="C69" s="97"/>
      <c r="E69" s="43" t="s">
        <v>51</v>
      </c>
      <c r="F69" s="35">
        <f>F7</f>
        <v>150000</v>
      </c>
      <c r="G69" s="47"/>
      <c r="H69" s="43" t="s">
        <v>48</v>
      </c>
      <c r="I69" s="35">
        <f>I62</f>
        <v>35000</v>
      </c>
      <c r="K69" s="97"/>
      <c r="M69" s="95"/>
      <c r="N69" s="93"/>
    </row>
    <row r="70" spans="1:14" ht="12.75" x14ac:dyDescent="0.2">
      <c r="A70" s="104"/>
      <c r="C70" s="97"/>
      <c r="E70" s="37" t="s">
        <v>28</v>
      </c>
      <c r="F70" s="51">
        <f>F68/F69</f>
        <v>6.2513333333333337E-2</v>
      </c>
      <c r="G70" s="52"/>
      <c r="H70" s="37" t="s">
        <v>29</v>
      </c>
      <c r="I70" s="51">
        <f>I68/I69</f>
        <v>4.7050532246434212E-2</v>
      </c>
      <c r="K70" s="97"/>
      <c r="M70" s="95"/>
      <c r="N70" s="93"/>
    </row>
    <row r="71" spans="1:14" x14ac:dyDescent="0.25">
      <c r="M71" s="95"/>
      <c r="N71" s="93"/>
    </row>
    <row r="72" spans="1:14" x14ac:dyDescent="0.25">
      <c r="A72" s="25"/>
      <c r="B72" s="26"/>
      <c r="C72" s="27"/>
      <c r="D72" s="26"/>
      <c r="E72" s="26"/>
      <c r="F72" s="26"/>
      <c r="G72" s="26"/>
      <c r="H72" s="26"/>
      <c r="I72" s="26"/>
      <c r="J72" s="26"/>
      <c r="K72" s="27"/>
      <c r="M72" s="95"/>
      <c r="N72" s="93"/>
    </row>
    <row r="73" spans="1:14" x14ac:dyDescent="0.2">
      <c r="A73" s="103" t="s">
        <v>110</v>
      </c>
      <c r="C73" s="97" t="s">
        <v>53</v>
      </c>
      <c r="E73" s="100" t="s">
        <v>13</v>
      </c>
      <c r="F73" s="102"/>
      <c r="H73" s="100" t="s">
        <v>14</v>
      </c>
      <c r="I73" s="102"/>
      <c r="K73" s="97"/>
      <c r="M73" s="95"/>
      <c r="N73" s="93"/>
    </row>
    <row r="74" spans="1:14" ht="12.75" customHeight="1" x14ac:dyDescent="0.2">
      <c r="A74" s="103"/>
      <c r="C74" s="97"/>
      <c r="E74" s="43" t="s">
        <v>67</v>
      </c>
      <c r="F74" s="34">
        <v>0.03</v>
      </c>
      <c r="G74" s="46"/>
      <c r="H74" s="33" t="s">
        <v>15</v>
      </c>
      <c r="I74" s="35">
        <f t="shared" ref="I74:I81" si="0">I29+(I29*(1+$F$74))+(I29*(1+$F$74)*(1+$F$74))+(I29*(1+$F$74)*(1+$F$74)*(1+$F$74))+(I29*(1+$F$74)*(1+$F$74)*(1+$F$74)*(1+$F$74))</f>
        <v>5494.9555633500004</v>
      </c>
      <c r="K74" s="97"/>
      <c r="M74" s="95"/>
      <c r="N74" s="93"/>
    </row>
    <row r="75" spans="1:14" ht="12.75" customHeight="1" x14ac:dyDescent="0.2">
      <c r="A75" s="103"/>
      <c r="C75" s="97"/>
      <c r="E75" s="33" t="s">
        <v>66</v>
      </c>
      <c r="F75" s="35">
        <f>F30+(F30*(1+F74))+(F30*(1+F74)*(1+F74))+(F30*(1+F74)*(1+F74)*(1+F74))+(F30*(1+F74)*(1+F74)*(1+F74)*(1+F74))</f>
        <v>66895.111206000001</v>
      </c>
      <c r="G75" s="46"/>
      <c r="H75" s="43" t="s">
        <v>16</v>
      </c>
      <c r="I75" s="35">
        <f t="shared" si="0"/>
        <v>2787.2963002499996</v>
      </c>
      <c r="K75" s="97"/>
      <c r="M75" s="95"/>
      <c r="N75" s="93"/>
    </row>
    <row r="76" spans="1:14" ht="12.75" customHeight="1" x14ac:dyDescent="0.2">
      <c r="A76" s="103"/>
      <c r="C76" s="97"/>
      <c r="E76" s="33" t="s">
        <v>34</v>
      </c>
      <c r="F76" s="34">
        <f>F32</f>
        <v>8.3333333333333329E-2</v>
      </c>
      <c r="H76" s="43" t="s">
        <v>17</v>
      </c>
      <c r="I76" s="35">
        <f t="shared" si="0"/>
        <v>982.19012485000007</v>
      </c>
      <c r="K76" s="97"/>
      <c r="M76" s="95"/>
      <c r="N76" s="93"/>
    </row>
    <row r="77" spans="1:14" ht="12.75" customHeight="1" x14ac:dyDescent="0.2">
      <c r="A77" s="103"/>
      <c r="C77" s="97"/>
      <c r="E77" s="37" t="s">
        <v>13</v>
      </c>
      <c r="F77" s="38">
        <f>F75-(F75*F76)</f>
        <v>61320.518605500001</v>
      </c>
      <c r="H77" s="43" t="s">
        <v>123</v>
      </c>
      <c r="I77" s="35">
        <f t="shared" si="0"/>
        <v>0</v>
      </c>
      <c r="K77" s="97"/>
      <c r="M77" s="95"/>
      <c r="N77" s="93"/>
    </row>
    <row r="78" spans="1:14" ht="12.75" customHeight="1" x14ac:dyDescent="0.2">
      <c r="A78" s="103"/>
      <c r="C78" s="97"/>
      <c r="H78" s="43" t="s">
        <v>18</v>
      </c>
      <c r="I78" s="35">
        <f t="shared" si="0"/>
        <v>2006.8533361800005</v>
      </c>
      <c r="K78" s="97"/>
      <c r="M78" s="95"/>
      <c r="N78" s="93"/>
    </row>
    <row r="79" spans="1:14" ht="12.75" customHeight="1" x14ac:dyDescent="0.2">
      <c r="A79" s="103"/>
      <c r="C79" s="97"/>
      <c r="H79" s="43" t="s">
        <v>19</v>
      </c>
      <c r="I79" s="35">
        <f t="shared" si="0"/>
        <v>0</v>
      </c>
      <c r="K79" s="97"/>
      <c r="M79" s="95"/>
      <c r="N79" s="93"/>
    </row>
    <row r="80" spans="1:14" ht="12.75" customHeight="1" x14ac:dyDescent="0.2">
      <c r="A80" s="103"/>
      <c r="C80" s="97"/>
      <c r="H80" s="43" t="s">
        <v>20</v>
      </c>
      <c r="I80" s="35">
        <f t="shared" si="0"/>
        <v>265.45679050000001</v>
      </c>
      <c r="K80" s="97"/>
      <c r="M80" s="95"/>
      <c r="N80" s="93"/>
    </row>
    <row r="81" spans="1:14" ht="12.75" customHeight="1" x14ac:dyDescent="0.2">
      <c r="A81" s="103"/>
      <c r="C81" s="97"/>
      <c r="H81" s="43" t="s">
        <v>21</v>
      </c>
      <c r="I81" s="35">
        <f t="shared" si="0"/>
        <v>0</v>
      </c>
      <c r="K81" s="97"/>
      <c r="M81" s="95"/>
      <c r="N81" s="93"/>
    </row>
    <row r="82" spans="1:14" ht="12.75" customHeight="1" x14ac:dyDescent="0.2">
      <c r="A82" s="103"/>
      <c r="C82" s="97"/>
      <c r="H82" s="37" t="s">
        <v>22</v>
      </c>
      <c r="I82" s="38">
        <f>SUM(I74:I81)</f>
        <v>11536.752115130001</v>
      </c>
      <c r="K82" s="97"/>
      <c r="M82" s="95"/>
      <c r="N82" s="93"/>
    </row>
    <row r="83" spans="1:14" ht="15" x14ac:dyDescent="0.2">
      <c r="A83" s="104"/>
      <c r="M83" s="95"/>
      <c r="N83" s="93"/>
    </row>
    <row r="84" spans="1:14" ht="15" x14ac:dyDescent="0.2">
      <c r="A84" s="104"/>
      <c r="M84" s="95"/>
      <c r="N84" s="93"/>
    </row>
    <row r="85" spans="1:14" x14ac:dyDescent="0.2">
      <c r="A85" s="104"/>
      <c r="C85" s="97" t="s">
        <v>54</v>
      </c>
      <c r="E85" s="100" t="s">
        <v>26</v>
      </c>
      <c r="F85" s="102"/>
      <c r="H85" s="100" t="s">
        <v>35</v>
      </c>
      <c r="I85" s="102"/>
      <c r="K85" s="97"/>
      <c r="M85" s="95"/>
      <c r="N85" s="93"/>
    </row>
    <row r="86" spans="1:14" ht="12.75" customHeight="1" x14ac:dyDescent="0.2">
      <c r="A86" s="104"/>
      <c r="C86" s="97"/>
      <c r="E86" s="43" t="s">
        <v>13</v>
      </c>
      <c r="F86" s="35">
        <f>F77</f>
        <v>61320.518605500001</v>
      </c>
      <c r="G86" s="47"/>
      <c r="H86" s="43" t="s">
        <v>23</v>
      </c>
      <c r="I86" s="35">
        <f>F89*-1</f>
        <v>38651.156856874011</v>
      </c>
      <c r="K86" s="97"/>
      <c r="M86" s="95"/>
      <c r="N86" s="93"/>
    </row>
    <row r="87" spans="1:14" ht="12.75" customHeight="1" x14ac:dyDescent="0.2">
      <c r="A87" s="104"/>
      <c r="C87" s="97"/>
      <c r="E87" s="43" t="s">
        <v>36</v>
      </c>
      <c r="F87" s="35">
        <f>I82*-1</f>
        <v>-11536.752115130001</v>
      </c>
      <c r="G87" s="47"/>
      <c r="H87" s="43" t="s">
        <v>39</v>
      </c>
      <c r="I87" s="35">
        <f>('Amort A'!G67)*-1</f>
        <v>-25653.385045859359</v>
      </c>
      <c r="K87" s="97"/>
      <c r="M87" s="95"/>
      <c r="N87" s="93"/>
    </row>
    <row r="88" spans="1:14" ht="12.75" customHeight="1" x14ac:dyDescent="0.2">
      <c r="A88" s="104"/>
      <c r="C88" s="97"/>
      <c r="E88" s="43" t="s">
        <v>37</v>
      </c>
      <c r="F88" s="35">
        <f>SUM(F86:F87)</f>
        <v>49783.766490369999</v>
      </c>
      <c r="G88" s="47"/>
      <c r="H88" s="37" t="s">
        <v>35</v>
      </c>
      <c r="I88" s="38">
        <f>SUM(I86:I87)</f>
        <v>12997.771811014652</v>
      </c>
      <c r="K88" s="97"/>
      <c r="M88" s="95"/>
      <c r="N88" s="93"/>
    </row>
    <row r="89" spans="1:14" ht="12.75" customHeight="1" x14ac:dyDescent="0.2">
      <c r="A89" s="104"/>
      <c r="C89" s="97"/>
      <c r="E89" s="43" t="s">
        <v>38</v>
      </c>
      <c r="F89" s="35">
        <f>F44*5</f>
        <v>-38651.156856874011</v>
      </c>
      <c r="G89" s="47"/>
      <c r="K89" s="97"/>
      <c r="M89" s="95"/>
      <c r="N89" s="93"/>
    </row>
    <row r="90" spans="1:14" ht="12.75" customHeight="1" x14ac:dyDescent="0.2">
      <c r="A90" s="104"/>
      <c r="C90" s="97"/>
      <c r="E90" s="37" t="s">
        <v>26</v>
      </c>
      <c r="F90" s="38">
        <f>SUM(F88:F89)</f>
        <v>11132.609633495988</v>
      </c>
      <c r="G90" s="48"/>
      <c r="K90" s="97"/>
      <c r="M90" s="95"/>
      <c r="N90" s="93"/>
    </row>
    <row r="91" spans="1:14" ht="12.75" customHeight="1" x14ac:dyDescent="0.2">
      <c r="A91" s="104"/>
      <c r="C91" s="97"/>
      <c r="K91" s="97"/>
      <c r="M91" s="95"/>
      <c r="N91" s="93"/>
    </row>
    <row r="92" spans="1:14" ht="12.75" x14ac:dyDescent="0.2">
      <c r="A92" s="104"/>
      <c r="C92" s="97"/>
      <c r="K92" s="97"/>
      <c r="M92" s="95"/>
      <c r="N92" s="93"/>
    </row>
    <row r="93" spans="1:14" x14ac:dyDescent="0.2">
      <c r="A93" s="104"/>
      <c r="C93" s="97"/>
      <c r="E93" s="100" t="s">
        <v>40</v>
      </c>
      <c r="F93" s="102"/>
      <c r="H93" s="100" t="s">
        <v>4</v>
      </c>
      <c r="I93" s="102"/>
      <c r="K93" s="97"/>
      <c r="M93" s="95"/>
      <c r="N93" s="93"/>
    </row>
    <row r="94" spans="1:14" ht="12.75" customHeight="1" x14ac:dyDescent="0.2">
      <c r="A94" s="104"/>
      <c r="C94" s="97"/>
      <c r="E94" s="43" t="s">
        <v>24</v>
      </c>
      <c r="F94" s="35">
        <f>F88</f>
        <v>49783.766490369999</v>
      </c>
      <c r="G94" s="47"/>
      <c r="H94" s="43" t="s">
        <v>25</v>
      </c>
      <c r="I94" s="35">
        <f>F7</f>
        <v>150000</v>
      </c>
      <c r="K94" s="97"/>
      <c r="M94" s="95"/>
      <c r="N94" s="93"/>
    </row>
    <row r="95" spans="1:14" ht="12.75" customHeight="1" x14ac:dyDescent="0.2">
      <c r="A95" s="104"/>
      <c r="C95" s="97"/>
      <c r="E95" s="43" t="s">
        <v>39</v>
      </c>
      <c r="F95" s="35">
        <f>I87</f>
        <v>-25653.385045859359</v>
      </c>
      <c r="G95" s="47"/>
      <c r="H95" s="43" t="s">
        <v>44</v>
      </c>
      <c r="I95" s="34">
        <f>F8</f>
        <v>0.02</v>
      </c>
      <c r="K95" s="97"/>
      <c r="M95" s="95"/>
      <c r="N95" s="93"/>
    </row>
    <row r="96" spans="1:14" ht="12.75" hidden="1" customHeight="1" x14ac:dyDescent="0.2">
      <c r="A96" s="104"/>
      <c r="C96" s="97"/>
      <c r="E96" s="43"/>
      <c r="F96" s="35"/>
      <c r="G96" s="47"/>
      <c r="H96" s="43" t="s">
        <v>106</v>
      </c>
      <c r="I96" s="34">
        <f>I95+1</f>
        <v>1.02</v>
      </c>
      <c r="K96" s="97"/>
      <c r="M96" s="95"/>
      <c r="N96" s="93"/>
    </row>
    <row r="97" spans="1:14" ht="12.75" customHeight="1" x14ac:dyDescent="0.2">
      <c r="A97" s="104"/>
      <c r="C97" s="97"/>
      <c r="E97" s="43" t="s">
        <v>41</v>
      </c>
      <c r="F97" s="35">
        <f>F51*5</f>
        <v>-28712.121212121208</v>
      </c>
      <c r="G97" s="47"/>
      <c r="H97" s="37" t="s">
        <v>4</v>
      </c>
      <c r="I97" s="38">
        <f>(I94*I96*I96*I96*I96*I96)-I94</f>
        <v>15612.120480000012</v>
      </c>
      <c r="K97" s="97"/>
      <c r="M97" s="95"/>
      <c r="N97" s="93"/>
    </row>
    <row r="98" spans="1:14" ht="12.75" customHeight="1" x14ac:dyDescent="0.2">
      <c r="A98" s="104"/>
      <c r="C98" s="97"/>
      <c r="E98" s="43" t="s">
        <v>42</v>
      </c>
      <c r="F98" s="35">
        <f>SUM(F94:F97)</f>
        <v>-4581.7397676105684</v>
      </c>
      <c r="G98" s="47"/>
      <c r="K98" s="97"/>
      <c r="M98" s="95"/>
      <c r="N98" s="93"/>
    </row>
    <row r="99" spans="1:14" ht="12.75" customHeight="1" x14ac:dyDescent="0.2">
      <c r="A99" s="104"/>
      <c r="C99" s="97"/>
      <c r="E99" s="43" t="s">
        <v>52</v>
      </c>
      <c r="F99" s="34">
        <f>F12</f>
        <v>0.25</v>
      </c>
      <c r="G99" s="49"/>
      <c r="K99" s="97"/>
      <c r="M99" s="95"/>
      <c r="N99" s="93"/>
    </row>
    <row r="100" spans="1:14" ht="12.75" customHeight="1" x14ac:dyDescent="0.2">
      <c r="A100" s="104"/>
      <c r="C100" s="97"/>
      <c r="E100" s="37" t="s">
        <v>43</v>
      </c>
      <c r="F100" s="38">
        <f>IF(F13&lt;150000,F98*F99*-1,IF((F98*F99*-1)&gt;0,"n/a, per AGI",F98*F99*-1))</f>
        <v>1145.4349419026421</v>
      </c>
      <c r="G100" s="50"/>
      <c r="K100" s="97"/>
      <c r="M100" s="95"/>
      <c r="N100" s="93"/>
    </row>
    <row r="101" spans="1:14" ht="15" x14ac:dyDescent="0.2">
      <c r="A101" s="105"/>
      <c r="G101" s="47"/>
      <c r="M101" s="96"/>
      <c r="N101" s="94"/>
    </row>
    <row r="102" spans="1:14" ht="15" x14ac:dyDescent="0.2">
      <c r="A102" s="105"/>
      <c r="G102" s="52"/>
      <c r="M102" s="96"/>
      <c r="N102" s="94"/>
    </row>
    <row r="103" spans="1:14" x14ac:dyDescent="0.25">
      <c r="A103" s="105"/>
      <c r="C103" s="98" t="s">
        <v>109</v>
      </c>
      <c r="D103" s="106"/>
      <c r="E103" s="106"/>
      <c r="F103" s="106"/>
      <c r="G103" s="106"/>
      <c r="H103" s="106"/>
      <c r="I103" s="53">
        <f>IF(F13&lt;150000,F90+I88+I97+F100,F90+I88+I97)</f>
        <v>40887.936866413293</v>
      </c>
      <c r="M103" s="96"/>
      <c r="N103" s="94"/>
    </row>
  </sheetData>
  <mergeCells count="44">
    <mergeCell ref="E85:F85"/>
    <mergeCell ref="H85:I85"/>
    <mergeCell ref="E25:H25"/>
    <mergeCell ref="F22:G22"/>
    <mergeCell ref="F23:G23"/>
    <mergeCell ref="E67:F67"/>
    <mergeCell ref="H67:I67"/>
    <mergeCell ref="E57:F57"/>
    <mergeCell ref="E40:F40"/>
    <mergeCell ref="H40:I40"/>
    <mergeCell ref="K57:K70"/>
    <mergeCell ref="K73:K82"/>
    <mergeCell ref="N4:N103"/>
    <mergeCell ref="M4:M103"/>
    <mergeCell ref="H57:I57"/>
    <mergeCell ref="K28:K37"/>
    <mergeCell ref="K40:K54"/>
    <mergeCell ref="K85:K100"/>
    <mergeCell ref="C28:C37"/>
    <mergeCell ref="C40:C54"/>
    <mergeCell ref="C57:C70"/>
    <mergeCell ref="A73:A103"/>
    <mergeCell ref="C103:H103"/>
    <mergeCell ref="H73:I73"/>
    <mergeCell ref="E93:F93"/>
    <mergeCell ref="H93:I93"/>
    <mergeCell ref="E28:F28"/>
    <mergeCell ref="H28:I28"/>
    <mergeCell ref="A28:A70"/>
    <mergeCell ref="C85:C100"/>
    <mergeCell ref="C73:C82"/>
    <mergeCell ref="E73:F73"/>
    <mergeCell ref="E48:F48"/>
    <mergeCell ref="H48:I48"/>
    <mergeCell ref="I1:K1"/>
    <mergeCell ref="A4:A25"/>
    <mergeCell ref="A1:E1"/>
    <mergeCell ref="E4:F4"/>
    <mergeCell ref="H4:I4"/>
    <mergeCell ref="E11:F11"/>
    <mergeCell ref="F24:G24"/>
    <mergeCell ref="C4:C25"/>
    <mergeCell ref="F20:G20"/>
    <mergeCell ref="F21:G21"/>
  </mergeCells>
  <phoneticPr fontId="0" type="noConversion"/>
  <pageMargins left="0.5" right="0.5" top="0.5" bottom="0.5" header="0.5" footer="0.5"/>
  <pageSetup paperSize="5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3"/>
  <sheetViews>
    <sheetView showGridLines="0" zoomScaleNormal="100" zoomScaleSheetLayoutView="100" workbookViewId="0">
      <selection activeCell="A28" sqref="A28:A70"/>
    </sheetView>
  </sheetViews>
  <sheetFormatPr defaultRowHeight="18" x14ac:dyDescent="0.25"/>
  <cols>
    <col min="1" max="1" width="6.42578125" style="44" customWidth="1"/>
    <col min="2" max="2" width="2.5703125" style="23" customWidth="1"/>
    <col min="3" max="3" width="4.7109375" style="45" customWidth="1"/>
    <col min="4" max="4" width="2.5703125" style="23" customWidth="1"/>
    <col min="5" max="5" width="36.28515625" style="23" customWidth="1"/>
    <col min="6" max="6" width="20.42578125" style="23" customWidth="1"/>
    <col min="7" max="7" width="5.85546875" style="23" customWidth="1"/>
    <col min="8" max="8" width="36.28515625" style="23" customWidth="1"/>
    <col min="9" max="9" width="20.42578125" style="23" customWidth="1"/>
    <col min="10" max="10" width="2.5703125" style="23" customWidth="1"/>
    <col min="11" max="11" width="2" style="45" customWidth="1"/>
    <col min="12" max="12" width="3.42578125" style="23" customWidth="1"/>
    <col min="13" max="13" width="2.42578125" style="23" customWidth="1"/>
    <col min="14" max="14" width="3.28515625" style="23" customWidth="1"/>
    <col min="15" max="16384" width="9.140625" style="23"/>
  </cols>
  <sheetData>
    <row r="1" spans="1:14" ht="36" customHeight="1" x14ac:dyDescent="0.2">
      <c r="A1" s="110" t="s">
        <v>111</v>
      </c>
      <c r="B1" s="96"/>
      <c r="C1" s="96"/>
      <c r="D1" s="96"/>
      <c r="E1" s="96"/>
      <c r="F1" s="21" t="str">
        <f>F5</f>
        <v>3077 Taylor Spring Lane</v>
      </c>
      <c r="G1" s="22"/>
      <c r="H1" s="24"/>
      <c r="I1" s="91">
        <f ca="1">NOW()</f>
        <v>42237.595862615737</v>
      </c>
      <c r="J1" s="109"/>
      <c r="K1" s="109"/>
    </row>
    <row r="3" spans="1:14" x14ac:dyDescent="0.25">
      <c r="A3" s="25"/>
      <c r="B3" s="26"/>
      <c r="C3" s="27"/>
      <c r="D3" s="26"/>
      <c r="E3" s="26"/>
      <c r="F3" s="26"/>
      <c r="G3" s="26"/>
      <c r="H3" s="26"/>
      <c r="I3" s="26"/>
      <c r="J3" s="26"/>
      <c r="K3" s="27"/>
    </row>
    <row r="4" spans="1:14" ht="18" customHeight="1" x14ac:dyDescent="0.2">
      <c r="A4" s="103" t="s">
        <v>112</v>
      </c>
      <c r="B4" s="28"/>
      <c r="C4" s="111" t="s">
        <v>62</v>
      </c>
      <c r="E4" s="100" t="s">
        <v>0</v>
      </c>
      <c r="F4" s="102"/>
      <c r="H4" s="100" t="s">
        <v>5</v>
      </c>
      <c r="I4" s="102"/>
      <c r="K4" s="30"/>
      <c r="M4" s="95" t="s">
        <v>107</v>
      </c>
      <c r="N4" s="93" t="s">
        <v>135</v>
      </c>
    </row>
    <row r="5" spans="1:14" ht="12.75" customHeight="1" x14ac:dyDescent="0.2">
      <c r="A5" s="103"/>
      <c r="B5" s="28"/>
      <c r="C5" s="111"/>
      <c r="E5" s="31" t="s">
        <v>1</v>
      </c>
      <c r="F5" s="32" t="s">
        <v>134</v>
      </c>
      <c r="H5" s="33" t="s">
        <v>64</v>
      </c>
      <c r="I5" s="34">
        <v>0.2</v>
      </c>
      <c r="K5" s="30"/>
      <c r="M5" s="95"/>
      <c r="N5" s="93"/>
    </row>
    <row r="6" spans="1:14" ht="12.75" customHeight="1" x14ac:dyDescent="0.2">
      <c r="A6" s="103"/>
      <c r="B6" s="28"/>
      <c r="C6" s="111"/>
      <c r="E6" s="31" t="s">
        <v>2</v>
      </c>
      <c r="F6" s="32" t="s">
        <v>3</v>
      </c>
      <c r="H6" s="33" t="s">
        <v>31</v>
      </c>
      <c r="I6" s="35">
        <f>F7*I5</f>
        <v>34500</v>
      </c>
      <c r="K6" s="30"/>
      <c r="M6" s="95"/>
      <c r="N6" s="93"/>
    </row>
    <row r="7" spans="1:14" ht="12.75" customHeight="1" x14ac:dyDescent="0.2">
      <c r="A7" s="103"/>
      <c r="B7" s="28"/>
      <c r="C7" s="111"/>
      <c r="E7" s="36" t="s">
        <v>6</v>
      </c>
      <c r="F7" s="35">
        <v>172500</v>
      </c>
      <c r="H7" s="33" t="s">
        <v>30</v>
      </c>
      <c r="I7" s="35">
        <f>(ROUND((F7*0.03)/1000,0))*1000</f>
        <v>5000</v>
      </c>
      <c r="K7" s="30"/>
      <c r="M7" s="95"/>
      <c r="N7" s="93"/>
    </row>
    <row r="8" spans="1:14" ht="12.75" customHeight="1" x14ac:dyDescent="0.2">
      <c r="A8" s="103"/>
      <c r="B8" s="28"/>
      <c r="C8" s="111"/>
      <c r="E8" s="36" t="s">
        <v>4</v>
      </c>
      <c r="F8" s="34">
        <v>0.03</v>
      </c>
      <c r="H8" s="37" t="s">
        <v>63</v>
      </c>
      <c r="I8" s="38">
        <f>SUM(I6:I7)</f>
        <v>39500</v>
      </c>
      <c r="K8" s="30"/>
      <c r="M8" s="95"/>
      <c r="N8" s="93"/>
    </row>
    <row r="9" spans="1:14" ht="15" customHeight="1" x14ac:dyDescent="0.2">
      <c r="A9" s="103"/>
      <c r="B9" s="28"/>
      <c r="C9" s="111"/>
      <c r="K9" s="30"/>
      <c r="M9" s="95"/>
      <c r="N9" s="93"/>
    </row>
    <row r="10" spans="1:14" ht="15" customHeight="1" x14ac:dyDescent="0.2">
      <c r="A10" s="103"/>
      <c r="B10" s="28"/>
      <c r="C10" s="111"/>
      <c r="K10" s="30"/>
      <c r="M10" s="95"/>
      <c r="N10" s="93"/>
    </row>
    <row r="11" spans="1:14" ht="18" customHeight="1" x14ac:dyDescent="0.2">
      <c r="A11" s="103"/>
      <c r="B11" s="28"/>
      <c r="C11" s="111"/>
      <c r="E11" s="100" t="s">
        <v>59</v>
      </c>
      <c r="F11" s="102"/>
      <c r="H11" s="29" t="s">
        <v>7</v>
      </c>
      <c r="I11" s="39" t="str">
        <f>IF(F7-I6-I12=0,"",F7-I6-I12)</f>
        <v/>
      </c>
      <c r="K11" s="30"/>
      <c r="M11" s="95"/>
      <c r="N11" s="93"/>
    </row>
    <row r="12" spans="1:14" ht="12.75" customHeight="1" x14ac:dyDescent="0.2">
      <c r="A12" s="103"/>
      <c r="B12" s="28"/>
      <c r="C12" s="111"/>
      <c r="E12" s="31" t="s">
        <v>60</v>
      </c>
      <c r="F12" s="34">
        <v>0.25</v>
      </c>
      <c r="H12" s="33" t="s">
        <v>127</v>
      </c>
      <c r="I12" s="35">
        <v>138000</v>
      </c>
      <c r="K12" s="30"/>
      <c r="M12" s="95"/>
      <c r="N12" s="93"/>
    </row>
    <row r="13" spans="1:14" ht="12.75" customHeight="1" x14ac:dyDescent="0.2">
      <c r="A13" s="103"/>
      <c r="B13" s="28"/>
      <c r="C13" s="111"/>
      <c r="E13" s="36" t="s">
        <v>61</v>
      </c>
      <c r="F13" s="35">
        <v>100000</v>
      </c>
      <c r="H13" s="33" t="s">
        <v>128</v>
      </c>
      <c r="I13" s="40">
        <v>0.05</v>
      </c>
      <c r="K13" s="30"/>
      <c r="M13" s="95"/>
      <c r="N13" s="93"/>
    </row>
    <row r="14" spans="1:14" ht="12.75" customHeight="1" x14ac:dyDescent="0.2">
      <c r="A14" s="104"/>
      <c r="B14" s="28"/>
      <c r="C14" s="111"/>
      <c r="H14" s="33" t="s">
        <v>129</v>
      </c>
      <c r="I14" s="41">
        <v>30</v>
      </c>
      <c r="K14" s="30"/>
      <c r="M14" s="95"/>
      <c r="N14" s="93"/>
    </row>
    <row r="15" spans="1:14" ht="12.75" customHeight="1" x14ac:dyDescent="0.2">
      <c r="A15" s="104"/>
      <c r="B15" s="28"/>
      <c r="C15" s="111"/>
      <c r="H15" s="33" t="s">
        <v>130</v>
      </c>
      <c r="I15" s="35">
        <f>'Amort A (4)'!F8</f>
        <v>740.8138397567518</v>
      </c>
      <c r="K15" s="30"/>
      <c r="M15" s="95"/>
      <c r="N15" s="93"/>
    </row>
    <row r="16" spans="1:14" ht="12.75" customHeight="1" x14ac:dyDescent="0.2">
      <c r="A16" s="104"/>
      <c r="B16" s="28"/>
      <c r="C16" s="111"/>
      <c r="H16" s="37" t="s">
        <v>65</v>
      </c>
      <c r="I16" s="38">
        <f>I15</f>
        <v>740.8138397567518</v>
      </c>
      <c r="K16" s="30"/>
      <c r="M16" s="95"/>
      <c r="N16" s="93"/>
    </row>
    <row r="17" spans="1:14" ht="15" customHeight="1" x14ac:dyDescent="0.2">
      <c r="A17" s="104"/>
      <c r="B17" s="28"/>
      <c r="C17" s="111"/>
      <c r="K17" s="30"/>
      <c r="M17" s="95"/>
      <c r="N17" s="93"/>
    </row>
    <row r="18" spans="1:14" ht="15" customHeight="1" x14ac:dyDescent="0.2">
      <c r="A18" s="104"/>
      <c r="B18" s="28"/>
      <c r="C18" s="111"/>
      <c r="K18" s="30"/>
      <c r="M18" s="95"/>
      <c r="N18" s="93"/>
    </row>
    <row r="19" spans="1:14" ht="18" customHeight="1" x14ac:dyDescent="0.2">
      <c r="A19" s="104"/>
      <c r="B19" s="28"/>
      <c r="C19" s="111"/>
      <c r="E19" s="29" t="s">
        <v>9</v>
      </c>
      <c r="F19" s="42"/>
      <c r="G19" s="42"/>
      <c r="H19" s="42"/>
      <c r="I19" s="39" t="str">
        <f>IF(F7-F21-F22-F23-F24=0,"",F7-F21-F22-F23-F24)</f>
        <v/>
      </c>
      <c r="K19" s="30"/>
      <c r="M19" s="95"/>
      <c r="N19" s="93"/>
    </row>
    <row r="20" spans="1:14" ht="12.75" customHeight="1" x14ac:dyDescent="0.2">
      <c r="A20" s="104"/>
      <c r="B20" s="28"/>
      <c r="C20" s="111"/>
      <c r="E20" s="36" t="s">
        <v>32</v>
      </c>
      <c r="F20" s="112" t="s">
        <v>33</v>
      </c>
      <c r="G20" s="113"/>
      <c r="H20" s="36" t="s">
        <v>10</v>
      </c>
      <c r="I20" s="36" t="s">
        <v>9</v>
      </c>
      <c r="K20" s="30"/>
      <c r="M20" s="95"/>
      <c r="N20" s="93"/>
    </row>
    <row r="21" spans="1:14" ht="12.75" customHeight="1" x14ac:dyDescent="0.2">
      <c r="A21" s="104"/>
      <c r="B21" s="28"/>
      <c r="C21" s="111"/>
      <c r="E21" s="43" t="s">
        <v>8</v>
      </c>
      <c r="F21" s="107">
        <v>30000</v>
      </c>
      <c r="G21" s="108"/>
      <c r="H21" s="40">
        <v>0</v>
      </c>
      <c r="I21" s="35">
        <f>F21*H21</f>
        <v>0</v>
      </c>
      <c r="K21" s="30"/>
      <c r="M21" s="95"/>
      <c r="N21" s="93"/>
    </row>
    <row r="22" spans="1:14" ht="12.75" customHeight="1" x14ac:dyDescent="0.2">
      <c r="A22" s="104"/>
      <c r="B22" s="28"/>
      <c r="C22" s="111"/>
      <c r="E22" s="43" t="s">
        <v>56</v>
      </c>
      <c r="F22" s="107">
        <v>7500</v>
      </c>
      <c r="G22" s="108"/>
      <c r="H22" s="40">
        <f>1/5</f>
        <v>0.2</v>
      </c>
      <c r="I22" s="35">
        <f>F22*H22</f>
        <v>1500</v>
      </c>
      <c r="K22" s="30"/>
      <c r="M22" s="95"/>
      <c r="N22" s="93"/>
    </row>
    <row r="23" spans="1:14" ht="12.75" customHeight="1" x14ac:dyDescent="0.2">
      <c r="A23" s="104"/>
      <c r="B23" s="28"/>
      <c r="C23" s="111"/>
      <c r="E23" s="43" t="s">
        <v>57</v>
      </c>
      <c r="F23" s="107">
        <f>F7-F21-F22-F24</f>
        <v>130000</v>
      </c>
      <c r="G23" s="108"/>
      <c r="H23" s="40">
        <f>1/27.5</f>
        <v>3.6363636363636362E-2</v>
      </c>
      <c r="I23" s="35">
        <f>F23*H23</f>
        <v>4727.272727272727</v>
      </c>
      <c r="K23" s="30"/>
      <c r="M23" s="95"/>
      <c r="N23" s="93"/>
    </row>
    <row r="24" spans="1:14" ht="12.75" customHeight="1" x14ac:dyDescent="0.2">
      <c r="A24" s="104"/>
      <c r="B24" s="28"/>
      <c r="C24" s="111"/>
      <c r="E24" s="43" t="s">
        <v>58</v>
      </c>
      <c r="F24" s="107">
        <v>5000</v>
      </c>
      <c r="G24" s="108"/>
      <c r="H24" s="40">
        <f>1/15</f>
        <v>6.6666666666666666E-2</v>
      </c>
      <c r="I24" s="35">
        <f>F24*H24</f>
        <v>333.33333333333331</v>
      </c>
      <c r="K24" s="30"/>
      <c r="M24" s="95"/>
      <c r="N24" s="93"/>
    </row>
    <row r="25" spans="1:14" ht="12.75" customHeight="1" x14ac:dyDescent="0.2">
      <c r="A25" s="104"/>
      <c r="B25" s="28"/>
      <c r="C25" s="111"/>
      <c r="E25" s="114" t="s">
        <v>11</v>
      </c>
      <c r="F25" s="115"/>
      <c r="G25" s="115"/>
      <c r="H25" s="102"/>
      <c r="I25" s="38">
        <f>SUM(I21:I24)</f>
        <v>6560.6060606060601</v>
      </c>
      <c r="K25" s="30"/>
      <c r="M25" s="95"/>
      <c r="N25" s="93"/>
    </row>
    <row r="26" spans="1:14" ht="15" customHeight="1" x14ac:dyDescent="0.25">
      <c r="M26" s="95"/>
      <c r="N26" s="93"/>
    </row>
    <row r="27" spans="1:14" ht="15" customHeight="1" x14ac:dyDescent="0.25">
      <c r="A27" s="25"/>
      <c r="B27" s="26"/>
      <c r="C27" s="27"/>
      <c r="D27" s="26"/>
      <c r="E27" s="26"/>
      <c r="F27" s="26"/>
      <c r="G27" s="26"/>
      <c r="H27" s="26"/>
      <c r="I27" s="26"/>
      <c r="J27" s="26"/>
      <c r="K27" s="27"/>
      <c r="M27" s="95"/>
      <c r="N27" s="93"/>
    </row>
    <row r="28" spans="1:14" x14ac:dyDescent="0.2">
      <c r="A28" s="103" t="s">
        <v>108</v>
      </c>
      <c r="C28" s="97" t="s">
        <v>53</v>
      </c>
      <c r="E28" s="100" t="s">
        <v>13</v>
      </c>
      <c r="F28" s="102"/>
      <c r="H28" s="100" t="s">
        <v>14</v>
      </c>
      <c r="I28" s="102"/>
      <c r="K28" s="97"/>
      <c r="M28" s="95"/>
      <c r="N28" s="93"/>
    </row>
    <row r="29" spans="1:14" ht="12.75" x14ac:dyDescent="0.2">
      <c r="A29" s="103"/>
      <c r="C29" s="97"/>
      <c r="E29" s="33" t="s">
        <v>125</v>
      </c>
      <c r="F29" s="35">
        <v>975</v>
      </c>
      <c r="G29" s="46"/>
      <c r="H29" s="33" t="s">
        <v>15</v>
      </c>
      <c r="I29" s="35">
        <f>F7/100*0.69</f>
        <v>1190.25</v>
      </c>
      <c r="K29" s="97"/>
      <c r="M29" s="95"/>
      <c r="N29" s="93"/>
    </row>
    <row r="30" spans="1:14" ht="12.75" x14ac:dyDescent="0.2">
      <c r="A30" s="103"/>
      <c r="C30" s="97"/>
      <c r="E30" s="33" t="s">
        <v>12</v>
      </c>
      <c r="F30" s="35">
        <f>F29*12</f>
        <v>11700</v>
      </c>
      <c r="G30" s="46"/>
      <c r="H30" s="43" t="s">
        <v>16</v>
      </c>
      <c r="I30" s="35">
        <f>F29/2</f>
        <v>487.5</v>
      </c>
      <c r="K30" s="97"/>
      <c r="M30" s="95"/>
      <c r="N30" s="93"/>
    </row>
    <row r="31" spans="1:14" ht="12.75" customHeight="1" x14ac:dyDescent="0.2">
      <c r="A31" s="103"/>
      <c r="C31" s="97"/>
      <c r="E31" s="33" t="s">
        <v>126</v>
      </c>
      <c r="F31" s="90">
        <v>1</v>
      </c>
      <c r="H31" s="43" t="s">
        <v>17</v>
      </c>
      <c r="I31" s="35">
        <f>55*12</f>
        <v>660</v>
      </c>
      <c r="K31" s="97"/>
      <c r="M31" s="95"/>
      <c r="N31" s="93"/>
    </row>
    <row r="32" spans="1:14" ht="12.75" x14ac:dyDescent="0.2">
      <c r="A32" s="103"/>
      <c r="C32" s="97"/>
      <c r="E32" s="33" t="s">
        <v>34</v>
      </c>
      <c r="F32" s="34">
        <f>F31/12</f>
        <v>8.3333333333333329E-2</v>
      </c>
      <c r="H32" s="43" t="s">
        <v>123</v>
      </c>
      <c r="I32" s="35">
        <v>0</v>
      </c>
      <c r="K32" s="97"/>
      <c r="M32" s="95"/>
      <c r="N32" s="93"/>
    </row>
    <row r="33" spans="1:14" ht="12.75" x14ac:dyDescent="0.2">
      <c r="A33" s="103"/>
      <c r="C33" s="97"/>
      <c r="E33" s="37" t="s">
        <v>13</v>
      </c>
      <c r="F33" s="38">
        <f>F30-(F30*F32)</f>
        <v>10725</v>
      </c>
      <c r="H33" s="43" t="s">
        <v>18</v>
      </c>
      <c r="I33" s="35">
        <f>F7*0.00021*12</f>
        <v>434.70000000000005</v>
      </c>
      <c r="K33" s="97"/>
      <c r="M33" s="95"/>
      <c r="N33" s="93"/>
    </row>
    <row r="34" spans="1:14" ht="12.75" x14ac:dyDescent="0.2">
      <c r="A34" s="103"/>
      <c r="C34" s="97"/>
      <c r="H34" s="43" t="s">
        <v>19</v>
      </c>
      <c r="I34" s="35">
        <v>0</v>
      </c>
      <c r="K34" s="97"/>
      <c r="M34" s="95"/>
      <c r="N34" s="93"/>
    </row>
    <row r="35" spans="1:14" ht="12.75" x14ac:dyDescent="0.2">
      <c r="A35" s="103"/>
      <c r="C35" s="97"/>
      <c r="H35" s="43" t="s">
        <v>20</v>
      </c>
      <c r="I35" s="35">
        <v>50</v>
      </c>
      <c r="K35" s="97"/>
      <c r="M35" s="95"/>
      <c r="N35" s="93"/>
    </row>
    <row r="36" spans="1:14" ht="12.75" x14ac:dyDescent="0.2">
      <c r="A36" s="103"/>
      <c r="C36" s="97"/>
      <c r="H36" s="43" t="s">
        <v>21</v>
      </c>
      <c r="I36" s="35">
        <v>0</v>
      </c>
      <c r="K36" s="97"/>
      <c r="M36" s="95"/>
      <c r="N36" s="93"/>
    </row>
    <row r="37" spans="1:14" ht="12.75" x14ac:dyDescent="0.2">
      <c r="A37" s="103"/>
      <c r="C37" s="97"/>
      <c r="H37" s="37" t="s">
        <v>22</v>
      </c>
      <c r="I37" s="38">
        <f>SUM(I29:I36)</f>
        <v>2822.45</v>
      </c>
      <c r="K37" s="97"/>
      <c r="M37" s="95"/>
      <c r="N37" s="93"/>
    </row>
    <row r="38" spans="1:14" ht="15" x14ac:dyDescent="0.2">
      <c r="A38" s="104"/>
      <c r="M38" s="95"/>
      <c r="N38" s="93"/>
    </row>
    <row r="39" spans="1:14" ht="15" x14ac:dyDescent="0.2">
      <c r="A39" s="104"/>
      <c r="H39" s="47"/>
      <c r="M39" s="95"/>
      <c r="N39" s="93"/>
    </row>
    <row r="40" spans="1:14" x14ac:dyDescent="0.2">
      <c r="A40" s="104"/>
      <c r="C40" s="97" t="s">
        <v>54</v>
      </c>
      <c r="E40" s="100" t="s">
        <v>26</v>
      </c>
      <c r="F40" s="102"/>
      <c r="H40" s="100" t="s">
        <v>35</v>
      </c>
      <c r="I40" s="102"/>
      <c r="K40" s="97"/>
      <c r="M40" s="95"/>
      <c r="N40" s="93"/>
    </row>
    <row r="41" spans="1:14" ht="12.75" x14ac:dyDescent="0.2">
      <c r="A41" s="104"/>
      <c r="C41" s="97"/>
      <c r="E41" s="43" t="s">
        <v>13</v>
      </c>
      <c r="F41" s="35">
        <f>F33</f>
        <v>10725</v>
      </c>
      <c r="G41" s="47"/>
      <c r="H41" s="43" t="s">
        <v>23</v>
      </c>
      <c r="I41" s="35">
        <f>F44*-1</f>
        <v>8889.7660770810216</v>
      </c>
      <c r="K41" s="97"/>
      <c r="M41" s="95"/>
      <c r="N41" s="93"/>
    </row>
    <row r="42" spans="1:14" ht="12.75" x14ac:dyDescent="0.2">
      <c r="A42" s="104"/>
      <c r="C42" s="97"/>
      <c r="E42" s="43" t="s">
        <v>36</v>
      </c>
      <c r="F42" s="35">
        <f>I37*-1</f>
        <v>-2822.45</v>
      </c>
      <c r="G42" s="47"/>
      <c r="H42" s="43" t="s">
        <v>39</v>
      </c>
      <c r="I42" s="35">
        <f>('Amort A'!G19)*-1</f>
        <v>-5300.2425361530431</v>
      </c>
      <c r="K42" s="97"/>
      <c r="M42" s="95"/>
      <c r="N42" s="93"/>
    </row>
    <row r="43" spans="1:14" ht="12.75" customHeight="1" x14ac:dyDescent="0.2">
      <c r="A43" s="104"/>
      <c r="C43" s="97"/>
      <c r="E43" s="43" t="s">
        <v>37</v>
      </c>
      <c r="F43" s="35">
        <f>SUM(F41:F42)</f>
        <v>7902.55</v>
      </c>
      <c r="G43" s="47"/>
      <c r="H43" s="37" t="s">
        <v>35</v>
      </c>
      <c r="I43" s="38">
        <f>SUM(I41:I42)</f>
        <v>3589.5235409279785</v>
      </c>
      <c r="K43" s="97"/>
      <c r="M43" s="95"/>
      <c r="N43" s="93"/>
    </row>
    <row r="44" spans="1:14" ht="12.75" x14ac:dyDescent="0.2">
      <c r="A44" s="104"/>
      <c r="C44" s="97"/>
      <c r="E44" s="43" t="s">
        <v>38</v>
      </c>
      <c r="F44" s="35">
        <f>I16*12*-1</f>
        <v>-8889.7660770810216</v>
      </c>
      <c r="G44" s="47"/>
      <c r="K44" s="97"/>
      <c r="M44" s="95"/>
      <c r="N44" s="93"/>
    </row>
    <row r="45" spans="1:14" ht="12.75" x14ac:dyDescent="0.2">
      <c r="A45" s="104"/>
      <c r="C45" s="97"/>
      <c r="E45" s="37" t="s">
        <v>26</v>
      </c>
      <c r="F45" s="38">
        <f>SUM(F43:F44)</f>
        <v>-987.21607708102147</v>
      </c>
      <c r="G45" s="48"/>
      <c r="K45" s="97"/>
      <c r="M45" s="95"/>
      <c r="N45" s="93"/>
    </row>
    <row r="46" spans="1:14" ht="12.75" x14ac:dyDescent="0.2">
      <c r="A46" s="104"/>
      <c r="C46" s="97"/>
      <c r="K46" s="97"/>
      <c r="M46" s="95"/>
      <c r="N46" s="93"/>
    </row>
    <row r="47" spans="1:14" ht="12.75" x14ac:dyDescent="0.2">
      <c r="A47" s="104"/>
      <c r="C47" s="97"/>
      <c r="K47" s="97"/>
      <c r="M47" s="95"/>
      <c r="N47" s="93"/>
    </row>
    <row r="48" spans="1:14" x14ac:dyDescent="0.2">
      <c r="A48" s="104"/>
      <c r="C48" s="97"/>
      <c r="E48" s="100" t="s">
        <v>40</v>
      </c>
      <c r="F48" s="102"/>
      <c r="H48" s="100" t="s">
        <v>4</v>
      </c>
      <c r="I48" s="102"/>
      <c r="K48" s="97"/>
      <c r="M48" s="95"/>
      <c r="N48" s="93"/>
    </row>
    <row r="49" spans="1:14" ht="12.75" x14ac:dyDescent="0.2">
      <c r="A49" s="104"/>
      <c r="C49" s="97"/>
      <c r="E49" s="43" t="s">
        <v>24</v>
      </c>
      <c r="F49" s="35">
        <f>F43</f>
        <v>7902.55</v>
      </c>
      <c r="G49" s="47"/>
      <c r="H49" s="43" t="s">
        <v>25</v>
      </c>
      <c r="I49" s="35">
        <f>F7</f>
        <v>172500</v>
      </c>
      <c r="K49" s="97"/>
      <c r="M49" s="95"/>
      <c r="N49" s="93"/>
    </row>
    <row r="50" spans="1:14" ht="12.75" x14ac:dyDescent="0.2">
      <c r="A50" s="104"/>
      <c r="C50" s="97"/>
      <c r="E50" s="43" t="s">
        <v>39</v>
      </c>
      <c r="F50" s="35">
        <f>I42</f>
        <v>-5300.2425361530431</v>
      </c>
      <c r="G50" s="47"/>
      <c r="H50" s="43" t="s">
        <v>44</v>
      </c>
      <c r="I50" s="34">
        <f>F8</f>
        <v>0.03</v>
      </c>
      <c r="K50" s="97"/>
      <c r="M50" s="95"/>
      <c r="N50" s="93"/>
    </row>
    <row r="51" spans="1:14" ht="12.75" x14ac:dyDescent="0.2">
      <c r="A51" s="104"/>
      <c r="C51" s="97"/>
      <c r="E51" s="43" t="s">
        <v>41</v>
      </c>
      <c r="F51" s="35">
        <f>I25*-1</f>
        <v>-6560.6060606060601</v>
      </c>
      <c r="G51" s="47"/>
      <c r="H51" s="37" t="s">
        <v>4</v>
      </c>
      <c r="I51" s="38">
        <f>I49*I50</f>
        <v>5175</v>
      </c>
      <c r="K51" s="97"/>
      <c r="M51" s="95"/>
      <c r="N51" s="93"/>
    </row>
    <row r="52" spans="1:14" ht="12.75" x14ac:dyDescent="0.2">
      <c r="A52" s="104"/>
      <c r="C52" s="97"/>
      <c r="E52" s="43" t="s">
        <v>42</v>
      </c>
      <c r="F52" s="35">
        <f>SUM(F49:F51)</f>
        <v>-3958.298596759103</v>
      </c>
      <c r="G52" s="47"/>
      <c r="K52" s="97"/>
      <c r="M52" s="95"/>
      <c r="N52" s="93"/>
    </row>
    <row r="53" spans="1:14" ht="12.75" x14ac:dyDescent="0.2">
      <c r="A53" s="104"/>
      <c r="C53" s="97"/>
      <c r="E53" s="43" t="s">
        <v>52</v>
      </c>
      <c r="F53" s="34">
        <f>F12</f>
        <v>0.25</v>
      </c>
      <c r="G53" s="49"/>
      <c r="K53" s="97"/>
      <c r="M53" s="95"/>
      <c r="N53" s="93"/>
    </row>
    <row r="54" spans="1:14" ht="12.75" x14ac:dyDescent="0.2">
      <c r="A54" s="104"/>
      <c r="C54" s="97"/>
      <c r="E54" s="37" t="s">
        <v>43</v>
      </c>
      <c r="F54" s="38">
        <f>IF(F13&lt;150000,F52*F53*-1,IF((F52*F53*-1)&gt;0,"n/a, per AGI",F52*F53*-1))</f>
        <v>989.57464918977576</v>
      </c>
      <c r="G54" s="50"/>
      <c r="K54" s="97"/>
      <c r="M54" s="95"/>
      <c r="N54" s="93"/>
    </row>
    <row r="55" spans="1:14" ht="15" customHeight="1" x14ac:dyDescent="0.2">
      <c r="A55" s="104"/>
      <c r="M55" s="95"/>
      <c r="N55" s="93"/>
    </row>
    <row r="56" spans="1:14" ht="15" x14ac:dyDescent="0.2">
      <c r="A56" s="104"/>
      <c r="M56" s="95"/>
      <c r="N56" s="93"/>
    </row>
    <row r="57" spans="1:14" x14ac:dyDescent="0.2">
      <c r="A57" s="104"/>
      <c r="C57" s="97" t="s">
        <v>55</v>
      </c>
      <c r="E57" s="100" t="s">
        <v>49</v>
      </c>
      <c r="F57" s="101"/>
      <c r="H57" s="98" t="s">
        <v>50</v>
      </c>
      <c r="I57" s="99"/>
      <c r="K57" s="97"/>
      <c r="M57" s="95"/>
      <c r="N57" s="93"/>
    </row>
    <row r="58" spans="1:14" ht="12.75" x14ac:dyDescent="0.2">
      <c r="A58" s="104"/>
      <c r="C58" s="97"/>
      <c r="E58" s="43" t="s">
        <v>26</v>
      </c>
      <c r="F58" s="35">
        <f>F45</f>
        <v>-987.21607708102147</v>
      </c>
      <c r="G58" s="47"/>
      <c r="H58" s="43" t="s">
        <v>26</v>
      </c>
      <c r="I58" s="35">
        <f>F45</f>
        <v>-987.21607708102147</v>
      </c>
      <c r="K58" s="97"/>
      <c r="M58" s="95"/>
      <c r="N58" s="93"/>
    </row>
    <row r="59" spans="1:14" ht="12.75" x14ac:dyDescent="0.2">
      <c r="A59" s="104"/>
      <c r="C59" s="97"/>
      <c r="E59" s="43" t="s">
        <v>45</v>
      </c>
      <c r="F59" s="35">
        <f>I43</f>
        <v>3589.5235409279785</v>
      </c>
      <c r="G59" s="47"/>
      <c r="H59" s="43" t="s">
        <v>45</v>
      </c>
      <c r="I59" s="35">
        <f>I43</f>
        <v>3589.5235409279785</v>
      </c>
      <c r="K59" s="97"/>
      <c r="M59" s="95"/>
      <c r="N59" s="93"/>
    </row>
    <row r="60" spans="1:14" ht="12.75" x14ac:dyDescent="0.2">
      <c r="A60" s="104"/>
      <c r="C60" s="97"/>
      <c r="E60" s="43" t="s">
        <v>46</v>
      </c>
      <c r="F60" s="35">
        <f>F54</f>
        <v>989.57464918977576</v>
      </c>
      <c r="G60" s="47"/>
      <c r="H60" s="43" t="s">
        <v>46</v>
      </c>
      <c r="I60" s="35">
        <f>F54</f>
        <v>989.57464918977576</v>
      </c>
      <c r="K60" s="97"/>
      <c r="M60" s="95"/>
      <c r="N60" s="93"/>
    </row>
    <row r="61" spans="1:14" ht="12.75" x14ac:dyDescent="0.2">
      <c r="A61" s="104"/>
      <c r="C61" s="97"/>
      <c r="E61" s="43" t="s">
        <v>47</v>
      </c>
      <c r="F61" s="35">
        <f>I51</f>
        <v>5175</v>
      </c>
      <c r="G61" s="47"/>
      <c r="H61" s="43" t="s">
        <v>27</v>
      </c>
      <c r="I61" s="35">
        <f>SUM(I58:I60)</f>
        <v>3591.8821130367328</v>
      </c>
      <c r="K61" s="97"/>
      <c r="M61" s="95"/>
      <c r="N61" s="93"/>
    </row>
    <row r="62" spans="1:14" ht="12.75" x14ac:dyDescent="0.2">
      <c r="A62" s="104"/>
      <c r="C62" s="97"/>
      <c r="E62" s="43" t="s">
        <v>27</v>
      </c>
      <c r="F62" s="35">
        <f>SUM(F58:F61)</f>
        <v>8766.8821130367323</v>
      </c>
      <c r="G62" s="47"/>
      <c r="H62" s="43" t="s">
        <v>48</v>
      </c>
      <c r="I62" s="35">
        <f>I8</f>
        <v>39500</v>
      </c>
      <c r="K62" s="97"/>
      <c r="M62" s="95"/>
      <c r="N62" s="93"/>
    </row>
    <row r="63" spans="1:14" ht="12.75" x14ac:dyDescent="0.2">
      <c r="A63" s="104"/>
      <c r="C63" s="97"/>
      <c r="E63" s="43" t="s">
        <v>48</v>
      </c>
      <c r="F63" s="35">
        <f>I8</f>
        <v>39500</v>
      </c>
      <c r="G63" s="47"/>
      <c r="H63" s="37" t="s">
        <v>50</v>
      </c>
      <c r="I63" s="51">
        <f>I61/I62</f>
        <v>9.0933724380676775E-2</v>
      </c>
      <c r="K63" s="97"/>
      <c r="M63" s="95"/>
      <c r="N63" s="93"/>
    </row>
    <row r="64" spans="1:14" ht="12.75" x14ac:dyDescent="0.2">
      <c r="A64" s="104"/>
      <c r="C64" s="97"/>
      <c r="E64" s="37" t="s">
        <v>49</v>
      </c>
      <c r="F64" s="51">
        <f>F62/F63</f>
        <v>0.22194638260852487</v>
      </c>
      <c r="G64" s="52"/>
      <c r="K64" s="97"/>
      <c r="M64" s="95"/>
      <c r="N64" s="93"/>
    </row>
    <row r="65" spans="1:14" ht="12.75" x14ac:dyDescent="0.2">
      <c r="A65" s="104"/>
      <c r="C65" s="97"/>
      <c r="K65" s="97"/>
      <c r="M65" s="95"/>
      <c r="N65" s="93"/>
    </row>
    <row r="66" spans="1:14" ht="12.75" x14ac:dyDescent="0.2">
      <c r="A66" s="104"/>
      <c r="C66" s="97"/>
      <c r="K66" s="97"/>
      <c r="M66" s="95"/>
      <c r="N66" s="93"/>
    </row>
    <row r="67" spans="1:14" ht="18" customHeight="1" x14ac:dyDescent="0.2">
      <c r="A67" s="104"/>
      <c r="C67" s="97"/>
      <c r="E67" s="100" t="s">
        <v>28</v>
      </c>
      <c r="F67" s="101"/>
      <c r="H67" s="100" t="s">
        <v>29</v>
      </c>
      <c r="I67" s="101"/>
      <c r="K67" s="97"/>
      <c r="M67" s="95"/>
      <c r="N67" s="93"/>
    </row>
    <row r="68" spans="1:14" ht="12.75" x14ac:dyDescent="0.2">
      <c r="A68" s="104"/>
      <c r="C68" s="97"/>
      <c r="E68" s="43" t="s">
        <v>24</v>
      </c>
      <c r="F68" s="35">
        <f>F43</f>
        <v>7902.55</v>
      </c>
      <c r="G68" s="47"/>
      <c r="H68" s="43" t="s">
        <v>26</v>
      </c>
      <c r="I68" s="35">
        <f>F45</f>
        <v>-987.21607708102147</v>
      </c>
      <c r="K68" s="97"/>
      <c r="M68" s="95"/>
      <c r="N68" s="93"/>
    </row>
    <row r="69" spans="1:14" ht="12.75" x14ac:dyDescent="0.2">
      <c r="A69" s="104"/>
      <c r="C69" s="97"/>
      <c r="E69" s="43" t="s">
        <v>51</v>
      </c>
      <c r="F69" s="35">
        <f>F7</f>
        <v>172500</v>
      </c>
      <c r="G69" s="47"/>
      <c r="H69" s="43" t="s">
        <v>48</v>
      </c>
      <c r="I69" s="35">
        <f>I62</f>
        <v>39500</v>
      </c>
      <c r="K69" s="97"/>
      <c r="M69" s="95"/>
      <c r="N69" s="93"/>
    </row>
    <row r="70" spans="1:14" ht="12.75" x14ac:dyDescent="0.2">
      <c r="A70" s="104"/>
      <c r="C70" s="97"/>
      <c r="E70" s="37" t="s">
        <v>28</v>
      </c>
      <c r="F70" s="51">
        <f>F68/F69</f>
        <v>4.5811884057971014E-2</v>
      </c>
      <c r="G70" s="52"/>
      <c r="H70" s="37" t="s">
        <v>29</v>
      </c>
      <c r="I70" s="51">
        <f>I68/I69</f>
        <v>-2.4992812078000543E-2</v>
      </c>
      <c r="K70" s="97"/>
      <c r="M70" s="95"/>
      <c r="N70" s="93"/>
    </row>
    <row r="71" spans="1:14" x14ac:dyDescent="0.25">
      <c r="M71" s="95"/>
      <c r="N71" s="93"/>
    </row>
    <row r="72" spans="1:14" x14ac:dyDescent="0.25">
      <c r="A72" s="25"/>
      <c r="B72" s="26"/>
      <c r="C72" s="27"/>
      <c r="D72" s="26"/>
      <c r="E72" s="26"/>
      <c r="F72" s="26"/>
      <c r="G72" s="26"/>
      <c r="H72" s="26"/>
      <c r="I72" s="26"/>
      <c r="J72" s="26"/>
      <c r="K72" s="27"/>
      <c r="M72" s="95"/>
      <c r="N72" s="93"/>
    </row>
    <row r="73" spans="1:14" x14ac:dyDescent="0.2">
      <c r="A73" s="103" t="s">
        <v>110</v>
      </c>
      <c r="C73" s="97" t="s">
        <v>53</v>
      </c>
      <c r="E73" s="100" t="s">
        <v>13</v>
      </c>
      <c r="F73" s="102"/>
      <c r="H73" s="100" t="s">
        <v>14</v>
      </c>
      <c r="I73" s="102"/>
      <c r="K73" s="97"/>
      <c r="M73" s="95"/>
      <c r="N73" s="93"/>
    </row>
    <row r="74" spans="1:14" ht="12.75" customHeight="1" x14ac:dyDescent="0.2">
      <c r="A74" s="103"/>
      <c r="C74" s="97"/>
      <c r="E74" s="43" t="s">
        <v>67</v>
      </c>
      <c r="F74" s="34">
        <v>0.03</v>
      </c>
      <c r="G74" s="46"/>
      <c r="H74" s="33" t="s">
        <v>15</v>
      </c>
      <c r="I74" s="35">
        <f t="shared" ref="I74:I81" si="0">I29+(I29*(1+$F$74))+(I29*(1+$F$74)*(1+$F$74))+(I29*(1+$F$74)*(1+$F$74)*(1+$F$74))+(I29*(1+$F$74)*(1+$F$74)*(1+$F$74)*(1+$F$74))</f>
        <v>6319.1988978525005</v>
      </c>
      <c r="K74" s="97"/>
      <c r="M74" s="95"/>
      <c r="N74" s="93"/>
    </row>
    <row r="75" spans="1:14" ht="12.75" customHeight="1" x14ac:dyDescent="0.2">
      <c r="A75" s="103"/>
      <c r="C75" s="97"/>
      <c r="E75" s="33" t="s">
        <v>66</v>
      </c>
      <c r="F75" s="35">
        <f>F30+(F30*(1+F74))+(F30*(1+F74)*(1+F74))+(F30*(1+F74)*(1+F74)*(1+F74))+(F30*(1+F74)*(1+F74)*(1+F74)*(1+F74))</f>
        <v>62116.888976999995</v>
      </c>
      <c r="G75" s="46"/>
      <c r="H75" s="43" t="s">
        <v>16</v>
      </c>
      <c r="I75" s="35">
        <f t="shared" si="0"/>
        <v>2588.2037073749998</v>
      </c>
      <c r="K75" s="97"/>
      <c r="M75" s="95"/>
      <c r="N75" s="93"/>
    </row>
    <row r="76" spans="1:14" ht="12.75" customHeight="1" x14ac:dyDescent="0.2">
      <c r="A76" s="103"/>
      <c r="C76" s="97"/>
      <c r="E76" s="33" t="s">
        <v>34</v>
      </c>
      <c r="F76" s="34">
        <f>F32</f>
        <v>8.3333333333333329E-2</v>
      </c>
      <c r="H76" s="43" t="s">
        <v>17</v>
      </c>
      <c r="I76" s="35">
        <f t="shared" si="0"/>
        <v>3504.0296346000005</v>
      </c>
      <c r="K76" s="97"/>
      <c r="M76" s="95"/>
      <c r="N76" s="93"/>
    </row>
    <row r="77" spans="1:14" ht="12.75" customHeight="1" x14ac:dyDescent="0.2">
      <c r="A77" s="103"/>
      <c r="C77" s="97"/>
      <c r="E77" s="37" t="s">
        <v>13</v>
      </c>
      <c r="F77" s="38">
        <f>F75-(F75*F76)</f>
        <v>56940.481562249995</v>
      </c>
      <c r="H77" s="43" t="s">
        <v>123</v>
      </c>
      <c r="I77" s="35">
        <f t="shared" si="0"/>
        <v>0</v>
      </c>
      <c r="K77" s="97"/>
      <c r="M77" s="95"/>
      <c r="N77" s="93"/>
    </row>
    <row r="78" spans="1:14" ht="12.75" customHeight="1" x14ac:dyDescent="0.2">
      <c r="A78" s="103"/>
      <c r="C78" s="97"/>
      <c r="H78" s="43" t="s">
        <v>18</v>
      </c>
      <c r="I78" s="35">
        <f t="shared" si="0"/>
        <v>2307.8813366070003</v>
      </c>
      <c r="K78" s="97"/>
      <c r="M78" s="95"/>
      <c r="N78" s="93"/>
    </row>
    <row r="79" spans="1:14" ht="12.75" customHeight="1" x14ac:dyDescent="0.2">
      <c r="A79" s="103"/>
      <c r="C79" s="97"/>
      <c r="H79" s="43" t="s">
        <v>19</v>
      </c>
      <c r="I79" s="35">
        <f t="shared" si="0"/>
        <v>0</v>
      </c>
      <c r="K79" s="97"/>
      <c r="M79" s="95"/>
      <c r="N79" s="93"/>
    </row>
    <row r="80" spans="1:14" ht="12.75" customHeight="1" x14ac:dyDescent="0.2">
      <c r="A80" s="103"/>
      <c r="C80" s="97"/>
      <c r="H80" s="43" t="s">
        <v>20</v>
      </c>
      <c r="I80" s="35">
        <f t="shared" si="0"/>
        <v>265.45679050000001</v>
      </c>
      <c r="K80" s="97"/>
      <c r="M80" s="95"/>
      <c r="N80" s="93"/>
    </row>
    <row r="81" spans="1:14" ht="12.75" customHeight="1" x14ac:dyDescent="0.2">
      <c r="A81" s="103"/>
      <c r="C81" s="97"/>
      <c r="H81" s="43" t="s">
        <v>21</v>
      </c>
      <c r="I81" s="35">
        <f t="shared" si="0"/>
        <v>0</v>
      </c>
      <c r="K81" s="97"/>
      <c r="M81" s="95"/>
      <c r="N81" s="93"/>
    </row>
    <row r="82" spans="1:14" ht="12.75" customHeight="1" x14ac:dyDescent="0.2">
      <c r="A82" s="103"/>
      <c r="C82" s="97"/>
      <c r="H82" s="37" t="s">
        <v>22</v>
      </c>
      <c r="I82" s="38">
        <f>SUM(I74:I81)</f>
        <v>14984.770366934501</v>
      </c>
      <c r="K82" s="97"/>
      <c r="M82" s="95"/>
      <c r="N82" s="93"/>
    </row>
    <row r="83" spans="1:14" ht="15" x14ac:dyDescent="0.2">
      <c r="A83" s="104"/>
      <c r="M83" s="95"/>
      <c r="N83" s="93"/>
    </row>
    <row r="84" spans="1:14" ht="15" x14ac:dyDescent="0.2">
      <c r="A84" s="104"/>
      <c r="M84" s="95"/>
      <c r="N84" s="93"/>
    </row>
    <row r="85" spans="1:14" x14ac:dyDescent="0.2">
      <c r="A85" s="104"/>
      <c r="C85" s="97" t="s">
        <v>54</v>
      </c>
      <c r="E85" s="100" t="s">
        <v>26</v>
      </c>
      <c r="F85" s="102"/>
      <c r="H85" s="100" t="s">
        <v>35</v>
      </c>
      <c r="I85" s="102"/>
      <c r="K85" s="97"/>
      <c r="M85" s="95"/>
      <c r="N85" s="93"/>
    </row>
    <row r="86" spans="1:14" ht="12.75" customHeight="1" x14ac:dyDescent="0.2">
      <c r="A86" s="104"/>
      <c r="C86" s="97"/>
      <c r="E86" s="43" t="s">
        <v>13</v>
      </c>
      <c r="F86" s="35">
        <f>F77</f>
        <v>56940.481562249995</v>
      </c>
      <c r="G86" s="47"/>
      <c r="H86" s="43" t="s">
        <v>23</v>
      </c>
      <c r="I86" s="35">
        <f>F89*-1</f>
        <v>44448.830385405105</v>
      </c>
      <c r="K86" s="97"/>
      <c r="M86" s="95"/>
      <c r="N86" s="93"/>
    </row>
    <row r="87" spans="1:14" ht="12.75" customHeight="1" x14ac:dyDescent="0.2">
      <c r="A87" s="104"/>
      <c r="C87" s="97"/>
      <c r="E87" s="43" t="s">
        <v>36</v>
      </c>
      <c r="F87" s="35">
        <f>I82*-1</f>
        <v>-14984.770366934501</v>
      </c>
      <c r="G87" s="47"/>
      <c r="H87" s="43" t="s">
        <v>39</v>
      </c>
      <c r="I87" s="35">
        <f>('Amort A'!G67)*-1</f>
        <v>-25653.385045859359</v>
      </c>
      <c r="K87" s="97"/>
      <c r="M87" s="95"/>
      <c r="N87" s="93"/>
    </row>
    <row r="88" spans="1:14" ht="12.75" customHeight="1" x14ac:dyDescent="0.2">
      <c r="A88" s="104"/>
      <c r="C88" s="97"/>
      <c r="E88" s="43" t="s">
        <v>37</v>
      </c>
      <c r="F88" s="35">
        <f>SUM(F86:F87)</f>
        <v>41955.711195315496</v>
      </c>
      <c r="G88" s="47"/>
      <c r="H88" s="37" t="s">
        <v>35</v>
      </c>
      <c r="I88" s="38">
        <f>SUM(I86:I87)</f>
        <v>18795.445339545746</v>
      </c>
      <c r="K88" s="97"/>
      <c r="M88" s="95"/>
      <c r="N88" s="93"/>
    </row>
    <row r="89" spans="1:14" ht="12.75" customHeight="1" x14ac:dyDescent="0.2">
      <c r="A89" s="104"/>
      <c r="C89" s="97"/>
      <c r="E89" s="43" t="s">
        <v>38</v>
      </c>
      <c r="F89" s="35">
        <f>F44*5</f>
        <v>-44448.830385405105</v>
      </c>
      <c r="G89" s="47"/>
      <c r="K89" s="97"/>
      <c r="M89" s="95"/>
      <c r="N89" s="93"/>
    </row>
    <row r="90" spans="1:14" ht="12.75" customHeight="1" x14ac:dyDescent="0.2">
      <c r="A90" s="104"/>
      <c r="C90" s="97"/>
      <c r="E90" s="37" t="s">
        <v>26</v>
      </c>
      <c r="F90" s="38">
        <f>SUM(F88:F89)</f>
        <v>-2493.1191900896083</v>
      </c>
      <c r="G90" s="48"/>
      <c r="K90" s="97"/>
      <c r="M90" s="95"/>
      <c r="N90" s="93"/>
    </row>
    <row r="91" spans="1:14" ht="12.75" customHeight="1" x14ac:dyDescent="0.2">
      <c r="A91" s="104"/>
      <c r="C91" s="97"/>
      <c r="K91" s="97"/>
      <c r="M91" s="95"/>
      <c r="N91" s="93"/>
    </row>
    <row r="92" spans="1:14" ht="12.75" x14ac:dyDescent="0.2">
      <c r="A92" s="104"/>
      <c r="C92" s="97"/>
      <c r="K92" s="97"/>
      <c r="M92" s="95"/>
      <c r="N92" s="93"/>
    </row>
    <row r="93" spans="1:14" x14ac:dyDescent="0.2">
      <c r="A93" s="104"/>
      <c r="C93" s="97"/>
      <c r="E93" s="100" t="s">
        <v>40</v>
      </c>
      <c r="F93" s="102"/>
      <c r="H93" s="100" t="s">
        <v>4</v>
      </c>
      <c r="I93" s="102"/>
      <c r="K93" s="97"/>
      <c r="M93" s="95"/>
      <c r="N93" s="93"/>
    </row>
    <row r="94" spans="1:14" ht="12.75" customHeight="1" x14ac:dyDescent="0.2">
      <c r="A94" s="104"/>
      <c r="C94" s="97"/>
      <c r="E94" s="43" t="s">
        <v>24</v>
      </c>
      <c r="F94" s="35">
        <f>F88</f>
        <v>41955.711195315496</v>
      </c>
      <c r="G94" s="47"/>
      <c r="H94" s="43" t="s">
        <v>25</v>
      </c>
      <c r="I94" s="35">
        <f>F7</f>
        <v>172500</v>
      </c>
      <c r="K94" s="97"/>
      <c r="M94" s="95"/>
      <c r="N94" s="93"/>
    </row>
    <row r="95" spans="1:14" ht="12.75" customHeight="1" x14ac:dyDescent="0.2">
      <c r="A95" s="104"/>
      <c r="C95" s="97"/>
      <c r="E95" s="43" t="s">
        <v>39</v>
      </c>
      <c r="F95" s="35">
        <f>I87</f>
        <v>-25653.385045859359</v>
      </c>
      <c r="G95" s="47"/>
      <c r="H95" s="43" t="s">
        <v>44</v>
      </c>
      <c r="I95" s="34">
        <f>F8</f>
        <v>0.03</v>
      </c>
      <c r="K95" s="97"/>
      <c r="M95" s="95"/>
      <c r="N95" s="93"/>
    </row>
    <row r="96" spans="1:14" ht="12.75" hidden="1" customHeight="1" x14ac:dyDescent="0.2">
      <c r="A96" s="104"/>
      <c r="C96" s="97"/>
      <c r="E96" s="43"/>
      <c r="F96" s="35"/>
      <c r="G96" s="47"/>
      <c r="H96" s="43" t="s">
        <v>106</v>
      </c>
      <c r="I96" s="34">
        <f>I95+1</f>
        <v>1.03</v>
      </c>
      <c r="K96" s="97"/>
      <c r="M96" s="95"/>
      <c r="N96" s="93"/>
    </row>
    <row r="97" spans="1:14" ht="12.75" customHeight="1" x14ac:dyDescent="0.2">
      <c r="A97" s="104"/>
      <c r="C97" s="97"/>
      <c r="E97" s="43" t="s">
        <v>41</v>
      </c>
      <c r="F97" s="35">
        <f>F51*5</f>
        <v>-32803.030303030304</v>
      </c>
      <c r="G97" s="47"/>
      <c r="H97" s="37" t="s">
        <v>4</v>
      </c>
      <c r="I97" s="38">
        <f>(I94*I96*I96*I96*I96*I96)-I94</f>
        <v>27474.777816750022</v>
      </c>
      <c r="K97" s="97"/>
      <c r="M97" s="95"/>
      <c r="N97" s="93"/>
    </row>
    <row r="98" spans="1:14" ht="12.75" customHeight="1" x14ac:dyDescent="0.2">
      <c r="A98" s="104"/>
      <c r="C98" s="97"/>
      <c r="E98" s="43" t="s">
        <v>42</v>
      </c>
      <c r="F98" s="35">
        <f>SUM(F94:F97)</f>
        <v>-16500.704153574166</v>
      </c>
      <c r="G98" s="47"/>
      <c r="K98" s="97"/>
      <c r="M98" s="95"/>
      <c r="N98" s="93"/>
    </row>
    <row r="99" spans="1:14" ht="12.75" customHeight="1" x14ac:dyDescent="0.2">
      <c r="A99" s="104"/>
      <c r="C99" s="97"/>
      <c r="E99" s="43" t="s">
        <v>52</v>
      </c>
      <c r="F99" s="34">
        <f>F12</f>
        <v>0.25</v>
      </c>
      <c r="G99" s="49"/>
      <c r="K99" s="97"/>
      <c r="M99" s="95"/>
      <c r="N99" s="93"/>
    </row>
    <row r="100" spans="1:14" ht="12.75" customHeight="1" x14ac:dyDescent="0.2">
      <c r="A100" s="104"/>
      <c r="C100" s="97"/>
      <c r="E100" s="37" t="s">
        <v>43</v>
      </c>
      <c r="F100" s="38">
        <f>IF(F13&lt;150000,F98*F99*-1,IF((F98*F99*-1)&gt;0,"n/a, per AGI",F98*F99*-1))</f>
        <v>4125.1760383935416</v>
      </c>
      <c r="G100" s="50"/>
      <c r="K100" s="97"/>
      <c r="M100" s="95"/>
      <c r="N100" s="93"/>
    </row>
    <row r="101" spans="1:14" ht="15" x14ac:dyDescent="0.2">
      <c r="A101" s="105"/>
      <c r="G101" s="47"/>
      <c r="M101" s="96"/>
      <c r="N101" s="94"/>
    </row>
    <row r="102" spans="1:14" ht="15" x14ac:dyDescent="0.2">
      <c r="A102" s="105"/>
      <c r="G102" s="52"/>
      <c r="M102" s="96"/>
      <c r="N102" s="94"/>
    </row>
    <row r="103" spans="1:14" x14ac:dyDescent="0.25">
      <c r="A103" s="105"/>
      <c r="C103" s="98" t="s">
        <v>109</v>
      </c>
      <c r="D103" s="106"/>
      <c r="E103" s="106"/>
      <c r="F103" s="106"/>
      <c r="G103" s="106"/>
      <c r="H103" s="106"/>
      <c r="I103" s="53">
        <f>IF(F13&lt;150000,F90+I88+I97+F100,F90+I88+I97)</f>
        <v>47902.280004599699</v>
      </c>
      <c r="M103" s="96"/>
      <c r="N103" s="94"/>
    </row>
  </sheetData>
  <mergeCells count="44">
    <mergeCell ref="E85:F85"/>
    <mergeCell ref="H85:I85"/>
    <mergeCell ref="E25:H25"/>
    <mergeCell ref="F22:G22"/>
    <mergeCell ref="F23:G23"/>
    <mergeCell ref="E67:F67"/>
    <mergeCell ref="H67:I67"/>
    <mergeCell ref="E57:F57"/>
    <mergeCell ref="E40:F40"/>
    <mergeCell ref="H40:I40"/>
    <mergeCell ref="K57:K70"/>
    <mergeCell ref="K73:K82"/>
    <mergeCell ref="N4:N103"/>
    <mergeCell ref="M4:M103"/>
    <mergeCell ref="H57:I57"/>
    <mergeCell ref="K28:K37"/>
    <mergeCell ref="K40:K54"/>
    <mergeCell ref="K85:K100"/>
    <mergeCell ref="C28:C37"/>
    <mergeCell ref="C40:C54"/>
    <mergeCell ref="C57:C70"/>
    <mergeCell ref="A73:A103"/>
    <mergeCell ref="C103:H103"/>
    <mergeCell ref="H73:I73"/>
    <mergeCell ref="E93:F93"/>
    <mergeCell ref="H93:I93"/>
    <mergeCell ref="E28:F28"/>
    <mergeCell ref="H28:I28"/>
    <mergeCell ref="A28:A70"/>
    <mergeCell ref="C85:C100"/>
    <mergeCell ref="C73:C82"/>
    <mergeCell ref="E73:F73"/>
    <mergeCell ref="E48:F48"/>
    <mergeCell ref="H48:I48"/>
    <mergeCell ref="I1:K1"/>
    <mergeCell ref="A4:A25"/>
    <mergeCell ref="A1:E1"/>
    <mergeCell ref="E4:F4"/>
    <mergeCell ref="H4:I4"/>
    <mergeCell ref="E11:F11"/>
    <mergeCell ref="F24:G24"/>
    <mergeCell ref="C4:C25"/>
    <mergeCell ref="F20:G20"/>
    <mergeCell ref="F21:G21"/>
  </mergeCells>
  <phoneticPr fontId="0" type="noConversion"/>
  <pageMargins left="0.5" right="0.5" top="0.5" bottom="0.5" header="0.5" footer="0.5"/>
  <pageSetup paperSize="5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103"/>
  <sheetViews>
    <sheetView showGridLines="0" zoomScaleNormal="100" zoomScaleSheetLayoutView="100" workbookViewId="0">
      <selection activeCell="I14" sqref="I14"/>
    </sheetView>
  </sheetViews>
  <sheetFormatPr defaultRowHeight="18" x14ac:dyDescent="0.25"/>
  <cols>
    <col min="1" max="1" width="6.42578125" style="44" customWidth="1"/>
    <col min="2" max="2" width="2.5703125" style="23" customWidth="1"/>
    <col min="3" max="3" width="4.7109375" style="45" customWidth="1"/>
    <col min="4" max="4" width="2.5703125" style="23" customWidth="1"/>
    <col min="5" max="5" width="36.28515625" style="23" customWidth="1"/>
    <col min="6" max="6" width="20.42578125" style="23" customWidth="1"/>
    <col min="7" max="7" width="5.85546875" style="23" customWidth="1"/>
    <col min="8" max="8" width="36.28515625" style="23" customWidth="1"/>
    <col min="9" max="9" width="20.42578125" style="23" customWidth="1"/>
    <col min="10" max="10" width="2.5703125" style="23" customWidth="1"/>
    <col min="11" max="11" width="2" style="45" customWidth="1"/>
    <col min="12" max="12" width="3.42578125" style="23" customWidth="1"/>
    <col min="13" max="13" width="2.42578125" style="23" customWidth="1"/>
    <col min="14" max="14" width="3.28515625" style="23" customWidth="1"/>
    <col min="15" max="16384" width="9.140625" style="23"/>
  </cols>
  <sheetData>
    <row r="1" spans="1:14" ht="36" customHeight="1" x14ac:dyDescent="0.2">
      <c r="A1" s="110" t="s">
        <v>111</v>
      </c>
      <c r="B1" s="96"/>
      <c r="C1" s="96"/>
      <c r="D1" s="96"/>
      <c r="E1" s="96"/>
      <c r="F1" s="21" t="str">
        <f>F5</f>
        <v>123 Main Street</v>
      </c>
      <c r="G1" s="22"/>
      <c r="H1" s="24"/>
      <c r="I1" s="91">
        <f ca="1">NOW()</f>
        <v>42237.595862615737</v>
      </c>
      <c r="J1" s="109"/>
      <c r="K1" s="109"/>
    </row>
    <row r="3" spans="1:14" x14ac:dyDescent="0.25">
      <c r="A3" s="25"/>
      <c r="B3" s="26"/>
      <c r="C3" s="27"/>
      <c r="D3" s="26"/>
      <c r="E3" s="26"/>
      <c r="F3" s="26"/>
      <c r="G3" s="26"/>
      <c r="H3" s="26"/>
      <c r="I3" s="26"/>
      <c r="J3" s="26"/>
      <c r="K3" s="27"/>
    </row>
    <row r="4" spans="1:14" ht="18" customHeight="1" x14ac:dyDescent="0.2">
      <c r="A4" s="103" t="s">
        <v>112</v>
      </c>
      <c r="B4" s="28"/>
      <c r="C4" s="111" t="s">
        <v>62</v>
      </c>
      <c r="E4" s="100" t="s">
        <v>0</v>
      </c>
      <c r="F4" s="102"/>
      <c r="H4" s="100" t="s">
        <v>5</v>
      </c>
      <c r="I4" s="102"/>
      <c r="K4" s="30"/>
      <c r="M4" s="95" t="s">
        <v>107</v>
      </c>
      <c r="N4" s="93" t="s">
        <v>135</v>
      </c>
    </row>
    <row r="5" spans="1:14" ht="12.75" customHeight="1" x14ac:dyDescent="0.2">
      <c r="A5" s="103"/>
      <c r="B5" s="28"/>
      <c r="C5" s="111"/>
      <c r="E5" s="31" t="s">
        <v>1</v>
      </c>
      <c r="F5" s="32" t="s">
        <v>136</v>
      </c>
      <c r="H5" s="33" t="s">
        <v>64</v>
      </c>
      <c r="I5" s="34">
        <v>0.2</v>
      </c>
      <c r="K5" s="30"/>
      <c r="M5" s="95"/>
      <c r="N5" s="93"/>
    </row>
    <row r="6" spans="1:14" ht="12.75" customHeight="1" x14ac:dyDescent="0.2">
      <c r="A6" s="103"/>
      <c r="B6" s="28"/>
      <c r="C6" s="111"/>
      <c r="E6" s="31" t="s">
        <v>2</v>
      </c>
      <c r="F6" s="32" t="s">
        <v>3</v>
      </c>
      <c r="H6" s="33" t="s">
        <v>31</v>
      </c>
      <c r="I6" s="35">
        <f>F7*I5</f>
        <v>30000</v>
      </c>
      <c r="K6" s="30"/>
      <c r="M6" s="95"/>
      <c r="N6" s="93"/>
    </row>
    <row r="7" spans="1:14" ht="12.75" customHeight="1" x14ac:dyDescent="0.2">
      <c r="A7" s="103"/>
      <c r="B7" s="28"/>
      <c r="C7" s="111"/>
      <c r="E7" s="36" t="s">
        <v>6</v>
      </c>
      <c r="F7" s="35">
        <v>150000</v>
      </c>
      <c r="H7" s="33" t="s">
        <v>30</v>
      </c>
      <c r="I7" s="35">
        <f>(ROUND((F7*0.03)/1000,0))*1000</f>
        <v>5000</v>
      </c>
      <c r="K7" s="30"/>
      <c r="M7" s="95"/>
      <c r="N7" s="93"/>
    </row>
    <row r="8" spans="1:14" ht="12.75" customHeight="1" x14ac:dyDescent="0.2">
      <c r="A8" s="103"/>
      <c r="B8" s="28"/>
      <c r="C8" s="111"/>
      <c r="E8" s="36" t="s">
        <v>4</v>
      </c>
      <c r="F8" s="34">
        <v>0.03</v>
      </c>
      <c r="H8" s="37" t="s">
        <v>63</v>
      </c>
      <c r="I8" s="38">
        <f>SUM(I6:I7)</f>
        <v>35000</v>
      </c>
      <c r="K8" s="30"/>
      <c r="M8" s="95"/>
      <c r="N8" s="93"/>
    </row>
    <row r="9" spans="1:14" ht="15" customHeight="1" x14ac:dyDescent="0.2">
      <c r="A9" s="103"/>
      <c r="B9" s="28"/>
      <c r="C9" s="111"/>
      <c r="K9" s="30"/>
      <c r="M9" s="95"/>
      <c r="N9" s="93"/>
    </row>
    <row r="10" spans="1:14" ht="15" customHeight="1" x14ac:dyDescent="0.2">
      <c r="A10" s="103"/>
      <c r="B10" s="28"/>
      <c r="C10" s="111"/>
      <c r="K10" s="30"/>
      <c r="M10" s="95"/>
      <c r="N10" s="93"/>
    </row>
    <row r="11" spans="1:14" ht="18" customHeight="1" x14ac:dyDescent="0.2">
      <c r="A11" s="103"/>
      <c r="B11" s="28"/>
      <c r="C11" s="111"/>
      <c r="E11" s="100" t="s">
        <v>59</v>
      </c>
      <c r="F11" s="102"/>
      <c r="H11" s="29" t="s">
        <v>7</v>
      </c>
      <c r="I11" s="39" t="str">
        <f>IF(F7-I6-I12=0,"",F7-I6-I12)</f>
        <v/>
      </c>
      <c r="K11" s="30"/>
      <c r="M11" s="95"/>
      <c r="N11" s="93"/>
    </row>
    <row r="12" spans="1:14" ht="12.75" customHeight="1" x14ac:dyDescent="0.2">
      <c r="A12" s="103"/>
      <c r="B12" s="28"/>
      <c r="C12" s="111"/>
      <c r="E12" s="31" t="s">
        <v>60</v>
      </c>
      <c r="F12" s="34">
        <v>0.25</v>
      </c>
      <c r="H12" s="33" t="s">
        <v>127</v>
      </c>
      <c r="I12" s="35">
        <v>120000</v>
      </c>
      <c r="K12" s="30"/>
      <c r="M12" s="95"/>
      <c r="N12" s="93"/>
    </row>
    <row r="13" spans="1:14" ht="12.75" customHeight="1" x14ac:dyDescent="0.2">
      <c r="A13" s="103"/>
      <c r="B13" s="28"/>
      <c r="C13" s="111"/>
      <c r="E13" s="36" t="s">
        <v>61</v>
      </c>
      <c r="F13" s="35">
        <v>100000</v>
      </c>
      <c r="H13" s="33" t="s">
        <v>128</v>
      </c>
      <c r="I13" s="40">
        <v>0.05</v>
      </c>
      <c r="K13" s="30"/>
      <c r="M13" s="95"/>
      <c r="N13" s="93"/>
    </row>
    <row r="14" spans="1:14" ht="12.75" customHeight="1" x14ac:dyDescent="0.2">
      <c r="A14" s="104"/>
      <c r="B14" s="28"/>
      <c r="C14" s="111"/>
      <c r="H14" s="33" t="s">
        <v>129</v>
      </c>
      <c r="I14" s="41">
        <v>30</v>
      </c>
      <c r="K14" s="30"/>
      <c r="M14" s="95"/>
      <c r="N14" s="93"/>
    </row>
    <row r="15" spans="1:14" ht="12.75" customHeight="1" x14ac:dyDescent="0.2">
      <c r="A15" s="104"/>
      <c r="B15" s="28"/>
      <c r="C15" s="111"/>
      <c r="H15" s="33" t="s">
        <v>130</v>
      </c>
      <c r="I15" s="35">
        <f>'Amort A (5)'!F8</f>
        <v>644.18594761456689</v>
      </c>
      <c r="K15" s="30"/>
      <c r="M15" s="95"/>
      <c r="N15" s="93"/>
    </row>
    <row r="16" spans="1:14" ht="12.75" customHeight="1" x14ac:dyDescent="0.2">
      <c r="A16" s="104"/>
      <c r="B16" s="28"/>
      <c r="C16" s="111"/>
      <c r="H16" s="37" t="s">
        <v>65</v>
      </c>
      <c r="I16" s="38">
        <f>I15</f>
        <v>644.18594761456689</v>
      </c>
      <c r="K16" s="30"/>
      <c r="M16" s="95"/>
      <c r="N16" s="93"/>
    </row>
    <row r="17" spans="1:14" ht="15" customHeight="1" x14ac:dyDescent="0.2">
      <c r="A17" s="104"/>
      <c r="B17" s="28"/>
      <c r="C17" s="111"/>
      <c r="K17" s="30"/>
      <c r="M17" s="95"/>
      <c r="N17" s="93"/>
    </row>
    <row r="18" spans="1:14" ht="15" customHeight="1" x14ac:dyDescent="0.2">
      <c r="A18" s="104"/>
      <c r="B18" s="28"/>
      <c r="C18" s="111"/>
      <c r="K18" s="30"/>
      <c r="M18" s="95"/>
      <c r="N18" s="93"/>
    </row>
    <row r="19" spans="1:14" ht="18" customHeight="1" x14ac:dyDescent="0.2">
      <c r="A19" s="104"/>
      <c r="B19" s="28"/>
      <c r="C19" s="111"/>
      <c r="E19" s="29" t="s">
        <v>9</v>
      </c>
      <c r="F19" s="42"/>
      <c r="G19" s="42"/>
      <c r="H19" s="42"/>
      <c r="I19" s="39" t="str">
        <f>IF(F7-F21-F22-F23-F24=0,"",F7-F21-F22-F23-F24)</f>
        <v/>
      </c>
      <c r="K19" s="30"/>
      <c r="M19" s="95"/>
      <c r="N19" s="93"/>
    </row>
    <row r="20" spans="1:14" ht="12.75" customHeight="1" x14ac:dyDescent="0.2">
      <c r="A20" s="104"/>
      <c r="B20" s="28"/>
      <c r="C20" s="111"/>
      <c r="E20" s="36" t="s">
        <v>32</v>
      </c>
      <c r="F20" s="112" t="s">
        <v>33</v>
      </c>
      <c r="G20" s="113"/>
      <c r="H20" s="36" t="s">
        <v>10</v>
      </c>
      <c r="I20" s="36" t="s">
        <v>9</v>
      </c>
      <c r="K20" s="30"/>
      <c r="M20" s="95"/>
      <c r="N20" s="93"/>
    </row>
    <row r="21" spans="1:14" ht="12.75" customHeight="1" x14ac:dyDescent="0.2">
      <c r="A21" s="104"/>
      <c r="B21" s="28"/>
      <c r="C21" s="111"/>
      <c r="E21" s="43" t="s">
        <v>8</v>
      </c>
      <c r="F21" s="107">
        <v>30000</v>
      </c>
      <c r="G21" s="108"/>
      <c r="H21" s="40">
        <v>0</v>
      </c>
      <c r="I21" s="35">
        <f>F21*H21</f>
        <v>0</v>
      </c>
      <c r="K21" s="30"/>
      <c r="M21" s="95"/>
      <c r="N21" s="93"/>
    </row>
    <row r="22" spans="1:14" ht="12.75" customHeight="1" x14ac:dyDescent="0.2">
      <c r="A22" s="104"/>
      <c r="B22" s="28"/>
      <c r="C22" s="111"/>
      <c r="E22" s="43" t="s">
        <v>56</v>
      </c>
      <c r="F22" s="107">
        <v>7500</v>
      </c>
      <c r="G22" s="108"/>
      <c r="H22" s="40">
        <f>1/5</f>
        <v>0.2</v>
      </c>
      <c r="I22" s="35">
        <f>F22*H22</f>
        <v>1500</v>
      </c>
      <c r="K22" s="30"/>
      <c r="M22" s="95"/>
      <c r="N22" s="93"/>
    </row>
    <row r="23" spans="1:14" ht="12.75" customHeight="1" x14ac:dyDescent="0.2">
      <c r="A23" s="104"/>
      <c r="B23" s="28"/>
      <c r="C23" s="111"/>
      <c r="E23" s="43" t="s">
        <v>57</v>
      </c>
      <c r="F23" s="107">
        <f>F7-F21-F22-F24</f>
        <v>107500</v>
      </c>
      <c r="G23" s="108"/>
      <c r="H23" s="40">
        <f>1/27.5</f>
        <v>3.6363636363636362E-2</v>
      </c>
      <c r="I23" s="35">
        <f>F23*H23</f>
        <v>3909.090909090909</v>
      </c>
      <c r="K23" s="30"/>
      <c r="M23" s="95"/>
      <c r="N23" s="93"/>
    </row>
    <row r="24" spans="1:14" ht="12.75" customHeight="1" x14ac:dyDescent="0.2">
      <c r="A24" s="104"/>
      <c r="B24" s="28"/>
      <c r="C24" s="111"/>
      <c r="E24" s="43" t="s">
        <v>58</v>
      </c>
      <c r="F24" s="107">
        <v>5000</v>
      </c>
      <c r="G24" s="108"/>
      <c r="H24" s="40">
        <f>1/15</f>
        <v>6.6666666666666666E-2</v>
      </c>
      <c r="I24" s="35">
        <f>F24*H24</f>
        <v>333.33333333333331</v>
      </c>
      <c r="K24" s="30"/>
      <c r="M24" s="95"/>
      <c r="N24" s="93"/>
    </row>
    <row r="25" spans="1:14" ht="12.75" customHeight="1" x14ac:dyDescent="0.2">
      <c r="A25" s="104"/>
      <c r="B25" s="28"/>
      <c r="C25" s="111"/>
      <c r="E25" s="114" t="s">
        <v>11</v>
      </c>
      <c r="F25" s="115"/>
      <c r="G25" s="115"/>
      <c r="H25" s="102"/>
      <c r="I25" s="38">
        <f>SUM(I21:I24)</f>
        <v>5742.424242424242</v>
      </c>
      <c r="K25" s="30"/>
      <c r="M25" s="95"/>
      <c r="N25" s="93"/>
    </row>
    <row r="26" spans="1:14" ht="15" customHeight="1" x14ac:dyDescent="0.25">
      <c r="M26" s="95"/>
      <c r="N26" s="93"/>
    </row>
    <row r="27" spans="1:14" ht="15" customHeight="1" x14ac:dyDescent="0.25">
      <c r="A27" s="25"/>
      <c r="B27" s="26"/>
      <c r="C27" s="27"/>
      <c r="D27" s="26"/>
      <c r="E27" s="26"/>
      <c r="F27" s="26"/>
      <c r="G27" s="26"/>
      <c r="H27" s="26"/>
      <c r="I27" s="26"/>
      <c r="J27" s="26"/>
      <c r="K27" s="27"/>
      <c r="M27" s="95"/>
      <c r="N27" s="93"/>
    </row>
    <row r="28" spans="1:14" x14ac:dyDescent="0.2">
      <c r="A28" s="103" t="s">
        <v>108</v>
      </c>
      <c r="C28" s="97" t="s">
        <v>53</v>
      </c>
      <c r="E28" s="100" t="s">
        <v>13</v>
      </c>
      <c r="F28" s="102"/>
      <c r="H28" s="100" t="s">
        <v>14</v>
      </c>
      <c r="I28" s="102"/>
      <c r="K28" s="97"/>
      <c r="M28" s="95"/>
      <c r="N28" s="93"/>
    </row>
    <row r="29" spans="1:14" ht="12.75" x14ac:dyDescent="0.2">
      <c r="A29" s="103"/>
      <c r="C29" s="97"/>
      <c r="E29" s="33" t="s">
        <v>125</v>
      </c>
      <c r="F29" s="35">
        <v>1150</v>
      </c>
      <c r="G29" s="46"/>
      <c r="H29" s="33" t="s">
        <v>15</v>
      </c>
      <c r="I29" s="35">
        <f>F7/100*0.69</f>
        <v>1035</v>
      </c>
      <c r="K29" s="97"/>
      <c r="M29" s="95"/>
      <c r="N29" s="93"/>
    </row>
    <row r="30" spans="1:14" ht="12.75" x14ac:dyDescent="0.2">
      <c r="A30" s="103"/>
      <c r="C30" s="97"/>
      <c r="E30" s="33" t="s">
        <v>12</v>
      </c>
      <c r="F30" s="35">
        <f>F29*12</f>
        <v>13800</v>
      </c>
      <c r="G30" s="46"/>
      <c r="H30" s="43" t="s">
        <v>16</v>
      </c>
      <c r="I30" s="35">
        <f>F29/2</f>
        <v>575</v>
      </c>
      <c r="K30" s="97"/>
      <c r="M30" s="95"/>
      <c r="N30" s="93"/>
    </row>
    <row r="31" spans="1:14" ht="12.75" customHeight="1" x14ac:dyDescent="0.2">
      <c r="A31" s="103"/>
      <c r="C31" s="97"/>
      <c r="E31" s="33" t="s">
        <v>126</v>
      </c>
      <c r="F31" s="90">
        <v>1</v>
      </c>
      <c r="H31" s="43" t="s">
        <v>17</v>
      </c>
      <c r="I31" s="35">
        <f>30*12</f>
        <v>360</v>
      </c>
      <c r="K31" s="97"/>
      <c r="M31" s="95"/>
      <c r="N31" s="93"/>
    </row>
    <row r="32" spans="1:14" ht="12.75" x14ac:dyDescent="0.2">
      <c r="A32" s="103"/>
      <c r="C32" s="97"/>
      <c r="E32" s="33" t="s">
        <v>34</v>
      </c>
      <c r="F32" s="34">
        <f>F31/12</f>
        <v>8.3333333333333329E-2</v>
      </c>
      <c r="H32" s="43" t="s">
        <v>123</v>
      </c>
      <c r="I32" s="35">
        <v>0</v>
      </c>
      <c r="K32" s="97"/>
      <c r="M32" s="95"/>
      <c r="N32" s="93"/>
    </row>
    <row r="33" spans="1:14" ht="12.75" x14ac:dyDescent="0.2">
      <c r="A33" s="103"/>
      <c r="C33" s="97"/>
      <c r="E33" s="37" t="s">
        <v>13</v>
      </c>
      <c r="F33" s="38">
        <f>F30-(F30*F32)</f>
        <v>12650</v>
      </c>
      <c r="H33" s="43" t="s">
        <v>18</v>
      </c>
      <c r="I33" s="35">
        <f>F7*0.00021*12</f>
        <v>378</v>
      </c>
      <c r="K33" s="97"/>
      <c r="M33" s="95"/>
      <c r="N33" s="93"/>
    </row>
    <row r="34" spans="1:14" ht="12.75" x14ac:dyDescent="0.2">
      <c r="A34" s="103"/>
      <c r="C34" s="97"/>
      <c r="H34" s="43" t="s">
        <v>19</v>
      </c>
      <c r="I34" s="35">
        <v>0</v>
      </c>
      <c r="K34" s="97"/>
      <c r="M34" s="95"/>
      <c r="N34" s="93"/>
    </row>
    <row r="35" spans="1:14" ht="12.75" x14ac:dyDescent="0.2">
      <c r="A35" s="103"/>
      <c r="C35" s="97"/>
      <c r="H35" s="43" t="s">
        <v>20</v>
      </c>
      <c r="I35" s="35">
        <v>50</v>
      </c>
      <c r="K35" s="97"/>
      <c r="M35" s="95"/>
      <c r="N35" s="93"/>
    </row>
    <row r="36" spans="1:14" ht="12.75" x14ac:dyDescent="0.2">
      <c r="A36" s="103"/>
      <c r="C36" s="97"/>
      <c r="H36" s="43" t="s">
        <v>21</v>
      </c>
      <c r="I36" s="35">
        <v>0</v>
      </c>
      <c r="K36" s="97"/>
      <c r="M36" s="95"/>
      <c r="N36" s="93"/>
    </row>
    <row r="37" spans="1:14" ht="12.75" x14ac:dyDescent="0.2">
      <c r="A37" s="103"/>
      <c r="C37" s="97"/>
      <c r="H37" s="37" t="s">
        <v>22</v>
      </c>
      <c r="I37" s="38">
        <f>SUM(I29:I36)</f>
        <v>2398</v>
      </c>
      <c r="K37" s="97"/>
      <c r="M37" s="95"/>
      <c r="N37" s="93"/>
    </row>
    <row r="38" spans="1:14" ht="15" x14ac:dyDescent="0.2">
      <c r="A38" s="104"/>
      <c r="M38" s="95"/>
      <c r="N38" s="93"/>
    </row>
    <row r="39" spans="1:14" ht="15" x14ac:dyDescent="0.2">
      <c r="A39" s="104"/>
      <c r="H39" s="47"/>
      <c r="M39" s="95"/>
      <c r="N39" s="93"/>
    </row>
    <row r="40" spans="1:14" x14ac:dyDescent="0.2">
      <c r="A40" s="104"/>
      <c r="C40" s="97" t="s">
        <v>54</v>
      </c>
      <c r="E40" s="100" t="s">
        <v>26</v>
      </c>
      <c r="F40" s="102"/>
      <c r="H40" s="100" t="s">
        <v>35</v>
      </c>
      <c r="I40" s="102"/>
      <c r="K40" s="97"/>
      <c r="M40" s="95"/>
      <c r="N40" s="93"/>
    </row>
    <row r="41" spans="1:14" ht="12.75" x14ac:dyDescent="0.2">
      <c r="A41" s="104"/>
      <c r="C41" s="97"/>
      <c r="E41" s="43" t="s">
        <v>13</v>
      </c>
      <c r="F41" s="35">
        <f>F33</f>
        <v>12650</v>
      </c>
      <c r="G41" s="47"/>
      <c r="H41" s="43" t="s">
        <v>23</v>
      </c>
      <c r="I41" s="35">
        <f>F44*-1</f>
        <v>7730.2313713748026</v>
      </c>
      <c r="K41" s="97"/>
      <c r="M41" s="95"/>
      <c r="N41" s="93"/>
    </row>
    <row r="42" spans="1:14" ht="12.75" x14ac:dyDescent="0.2">
      <c r="A42" s="104"/>
      <c r="C42" s="97"/>
      <c r="E42" s="43" t="s">
        <v>36</v>
      </c>
      <c r="F42" s="35">
        <f>I37*-1</f>
        <v>-2398</v>
      </c>
      <c r="G42" s="47"/>
      <c r="H42" s="43" t="s">
        <v>39</v>
      </c>
      <c r="I42" s="35">
        <f>('Amort A'!G19)*-1</f>
        <v>-5300.2425361530431</v>
      </c>
      <c r="K42" s="97"/>
      <c r="M42" s="95"/>
      <c r="N42" s="93"/>
    </row>
    <row r="43" spans="1:14" ht="12.75" customHeight="1" x14ac:dyDescent="0.2">
      <c r="A43" s="104"/>
      <c r="C43" s="97"/>
      <c r="E43" s="43" t="s">
        <v>37</v>
      </c>
      <c r="F43" s="35">
        <f>SUM(F41:F42)</f>
        <v>10252</v>
      </c>
      <c r="G43" s="47"/>
      <c r="H43" s="37" t="s">
        <v>35</v>
      </c>
      <c r="I43" s="38">
        <f>SUM(I41:I42)</f>
        <v>2429.9888352217595</v>
      </c>
      <c r="K43" s="97"/>
      <c r="M43" s="95"/>
      <c r="N43" s="93"/>
    </row>
    <row r="44" spans="1:14" ht="12.75" x14ac:dyDescent="0.2">
      <c r="A44" s="104"/>
      <c r="C44" s="97"/>
      <c r="E44" s="43" t="s">
        <v>38</v>
      </c>
      <c r="F44" s="35">
        <f>I16*12*-1</f>
        <v>-7730.2313713748026</v>
      </c>
      <c r="G44" s="47"/>
      <c r="K44" s="97"/>
      <c r="M44" s="95"/>
      <c r="N44" s="93"/>
    </row>
    <row r="45" spans="1:14" ht="12.75" x14ac:dyDescent="0.2">
      <c r="A45" s="104"/>
      <c r="C45" s="97"/>
      <c r="E45" s="37" t="s">
        <v>26</v>
      </c>
      <c r="F45" s="38">
        <f>SUM(F43:F44)</f>
        <v>2521.7686286251974</v>
      </c>
      <c r="G45" s="48"/>
      <c r="K45" s="97"/>
      <c r="M45" s="95"/>
      <c r="N45" s="93"/>
    </row>
    <row r="46" spans="1:14" ht="12.75" x14ac:dyDescent="0.2">
      <c r="A46" s="104"/>
      <c r="C46" s="97"/>
      <c r="K46" s="97"/>
      <c r="M46" s="95"/>
      <c r="N46" s="93"/>
    </row>
    <row r="47" spans="1:14" ht="12.75" x14ac:dyDescent="0.2">
      <c r="A47" s="104"/>
      <c r="C47" s="97"/>
      <c r="K47" s="97"/>
      <c r="M47" s="95"/>
      <c r="N47" s="93"/>
    </row>
    <row r="48" spans="1:14" x14ac:dyDescent="0.2">
      <c r="A48" s="104"/>
      <c r="C48" s="97"/>
      <c r="E48" s="100" t="s">
        <v>40</v>
      </c>
      <c r="F48" s="102"/>
      <c r="H48" s="100" t="s">
        <v>4</v>
      </c>
      <c r="I48" s="102"/>
      <c r="K48" s="97"/>
      <c r="M48" s="95"/>
      <c r="N48" s="93"/>
    </row>
    <row r="49" spans="1:14" ht="12.75" x14ac:dyDescent="0.2">
      <c r="A49" s="104"/>
      <c r="C49" s="97"/>
      <c r="E49" s="43" t="s">
        <v>24</v>
      </c>
      <c r="F49" s="35">
        <f>F43</f>
        <v>10252</v>
      </c>
      <c r="G49" s="47"/>
      <c r="H49" s="43" t="s">
        <v>25</v>
      </c>
      <c r="I49" s="35">
        <f>F7</f>
        <v>150000</v>
      </c>
      <c r="K49" s="97"/>
      <c r="M49" s="95"/>
      <c r="N49" s="93"/>
    </row>
    <row r="50" spans="1:14" ht="12.75" x14ac:dyDescent="0.2">
      <c r="A50" s="104"/>
      <c r="C50" s="97"/>
      <c r="E50" s="43" t="s">
        <v>39</v>
      </c>
      <c r="F50" s="35">
        <f>I42</f>
        <v>-5300.2425361530431</v>
      </c>
      <c r="G50" s="47"/>
      <c r="H50" s="43" t="s">
        <v>44</v>
      </c>
      <c r="I50" s="34">
        <f>F8</f>
        <v>0.03</v>
      </c>
      <c r="K50" s="97"/>
      <c r="M50" s="95"/>
      <c r="N50" s="93"/>
    </row>
    <row r="51" spans="1:14" ht="12.75" x14ac:dyDescent="0.2">
      <c r="A51" s="104"/>
      <c r="C51" s="97"/>
      <c r="E51" s="43" t="s">
        <v>41</v>
      </c>
      <c r="F51" s="35">
        <f>I25*-1</f>
        <v>-5742.424242424242</v>
      </c>
      <c r="G51" s="47"/>
      <c r="H51" s="37" t="s">
        <v>4</v>
      </c>
      <c r="I51" s="38">
        <f>I49*I50</f>
        <v>4500</v>
      </c>
      <c r="K51" s="97"/>
      <c r="M51" s="95"/>
      <c r="N51" s="93"/>
    </row>
    <row r="52" spans="1:14" ht="12.75" x14ac:dyDescent="0.2">
      <c r="A52" s="104"/>
      <c r="C52" s="97"/>
      <c r="E52" s="43" t="s">
        <v>42</v>
      </c>
      <c r="F52" s="35">
        <f>SUM(F49:F51)</f>
        <v>-790.66677857728519</v>
      </c>
      <c r="G52" s="47"/>
      <c r="K52" s="97"/>
      <c r="M52" s="95"/>
      <c r="N52" s="93"/>
    </row>
    <row r="53" spans="1:14" ht="12.75" x14ac:dyDescent="0.2">
      <c r="A53" s="104"/>
      <c r="C53" s="97"/>
      <c r="E53" s="43" t="s">
        <v>52</v>
      </c>
      <c r="F53" s="34">
        <f>F12</f>
        <v>0.25</v>
      </c>
      <c r="G53" s="49"/>
      <c r="K53" s="97"/>
      <c r="M53" s="95"/>
      <c r="N53" s="93"/>
    </row>
    <row r="54" spans="1:14" ht="12.75" x14ac:dyDescent="0.2">
      <c r="A54" s="104"/>
      <c r="C54" s="97"/>
      <c r="E54" s="37" t="s">
        <v>43</v>
      </c>
      <c r="F54" s="38">
        <f>IF(F13&lt;150000,F52*F53*-1,IF((F52*F53*-1)&gt;0,"n/a, per AGI",F52*F53*-1))</f>
        <v>197.6666946443213</v>
      </c>
      <c r="G54" s="50"/>
      <c r="K54" s="97"/>
      <c r="M54" s="95"/>
      <c r="N54" s="93"/>
    </row>
    <row r="55" spans="1:14" ht="15" customHeight="1" x14ac:dyDescent="0.2">
      <c r="A55" s="104"/>
      <c r="M55" s="95"/>
      <c r="N55" s="93"/>
    </row>
    <row r="56" spans="1:14" ht="15" x14ac:dyDescent="0.2">
      <c r="A56" s="104"/>
      <c r="M56" s="95"/>
      <c r="N56" s="93"/>
    </row>
    <row r="57" spans="1:14" x14ac:dyDescent="0.2">
      <c r="A57" s="104"/>
      <c r="C57" s="97" t="s">
        <v>55</v>
      </c>
      <c r="E57" s="100" t="s">
        <v>49</v>
      </c>
      <c r="F57" s="101"/>
      <c r="H57" s="98" t="s">
        <v>50</v>
      </c>
      <c r="I57" s="99"/>
      <c r="K57" s="97"/>
      <c r="M57" s="95"/>
      <c r="N57" s="93"/>
    </row>
    <row r="58" spans="1:14" ht="12.75" x14ac:dyDescent="0.2">
      <c r="A58" s="104"/>
      <c r="C58" s="97"/>
      <c r="E58" s="43" t="s">
        <v>26</v>
      </c>
      <c r="F58" s="35">
        <f>F45</f>
        <v>2521.7686286251974</v>
      </c>
      <c r="G58" s="47"/>
      <c r="H58" s="43" t="s">
        <v>26</v>
      </c>
      <c r="I58" s="35">
        <f>F45</f>
        <v>2521.7686286251974</v>
      </c>
      <c r="K58" s="97"/>
      <c r="M58" s="95"/>
      <c r="N58" s="93"/>
    </row>
    <row r="59" spans="1:14" ht="12.75" x14ac:dyDescent="0.2">
      <c r="A59" s="104"/>
      <c r="C59" s="97"/>
      <c r="E59" s="43" t="s">
        <v>45</v>
      </c>
      <c r="F59" s="35">
        <f>I43</f>
        <v>2429.9888352217595</v>
      </c>
      <c r="G59" s="47"/>
      <c r="H59" s="43" t="s">
        <v>45</v>
      </c>
      <c r="I59" s="35">
        <f>I43</f>
        <v>2429.9888352217595</v>
      </c>
      <c r="K59" s="97"/>
      <c r="M59" s="95"/>
      <c r="N59" s="93"/>
    </row>
    <row r="60" spans="1:14" ht="12.75" x14ac:dyDescent="0.2">
      <c r="A60" s="104"/>
      <c r="C60" s="97"/>
      <c r="E60" s="43" t="s">
        <v>46</v>
      </c>
      <c r="F60" s="35">
        <f>F54</f>
        <v>197.6666946443213</v>
      </c>
      <c r="G60" s="47"/>
      <c r="H60" s="43" t="s">
        <v>46</v>
      </c>
      <c r="I60" s="35">
        <f>F54</f>
        <v>197.6666946443213</v>
      </c>
      <c r="K60" s="97"/>
      <c r="M60" s="95"/>
      <c r="N60" s="93"/>
    </row>
    <row r="61" spans="1:14" ht="12.75" x14ac:dyDescent="0.2">
      <c r="A61" s="104"/>
      <c r="C61" s="97"/>
      <c r="E61" s="43" t="s">
        <v>47</v>
      </c>
      <c r="F61" s="35">
        <f>I51</f>
        <v>4500</v>
      </c>
      <c r="G61" s="47"/>
      <c r="H61" s="43" t="s">
        <v>27</v>
      </c>
      <c r="I61" s="35">
        <f>SUM(I58:I60)</f>
        <v>5149.4241584912779</v>
      </c>
      <c r="K61" s="97"/>
      <c r="M61" s="95"/>
      <c r="N61" s="93"/>
    </row>
    <row r="62" spans="1:14" ht="12.75" x14ac:dyDescent="0.2">
      <c r="A62" s="104"/>
      <c r="C62" s="97"/>
      <c r="E62" s="43" t="s">
        <v>27</v>
      </c>
      <c r="F62" s="35">
        <f>SUM(F58:F61)</f>
        <v>9649.4241584912779</v>
      </c>
      <c r="G62" s="47"/>
      <c r="H62" s="43" t="s">
        <v>48</v>
      </c>
      <c r="I62" s="35">
        <f>I8</f>
        <v>35000</v>
      </c>
      <c r="K62" s="97"/>
      <c r="M62" s="95"/>
      <c r="N62" s="93"/>
    </row>
    <row r="63" spans="1:14" ht="12.75" x14ac:dyDescent="0.2">
      <c r="A63" s="104"/>
      <c r="C63" s="97"/>
      <c r="E63" s="43" t="s">
        <v>48</v>
      </c>
      <c r="F63" s="35">
        <f>I8</f>
        <v>35000</v>
      </c>
      <c r="G63" s="47"/>
      <c r="H63" s="37" t="s">
        <v>50</v>
      </c>
      <c r="I63" s="51">
        <f>I61/I62</f>
        <v>0.14712640452832224</v>
      </c>
      <c r="K63" s="97"/>
      <c r="M63" s="95"/>
      <c r="N63" s="93"/>
    </row>
    <row r="64" spans="1:14" ht="12.75" x14ac:dyDescent="0.2">
      <c r="A64" s="104"/>
      <c r="C64" s="97"/>
      <c r="E64" s="37" t="s">
        <v>49</v>
      </c>
      <c r="F64" s="51">
        <f>F62/F63</f>
        <v>0.27569783309975082</v>
      </c>
      <c r="G64" s="52"/>
      <c r="K64" s="97"/>
      <c r="M64" s="95"/>
      <c r="N64" s="93"/>
    </row>
    <row r="65" spans="1:14" ht="12.75" x14ac:dyDescent="0.2">
      <c r="A65" s="104"/>
      <c r="C65" s="97"/>
      <c r="K65" s="97"/>
      <c r="M65" s="95"/>
      <c r="N65" s="93"/>
    </row>
    <row r="66" spans="1:14" ht="12.75" x14ac:dyDescent="0.2">
      <c r="A66" s="104"/>
      <c r="C66" s="97"/>
      <c r="K66" s="97"/>
      <c r="M66" s="95"/>
      <c r="N66" s="93"/>
    </row>
    <row r="67" spans="1:14" ht="18" customHeight="1" x14ac:dyDescent="0.2">
      <c r="A67" s="104"/>
      <c r="C67" s="97"/>
      <c r="E67" s="100" t="s">
        <v>28</v>
      </c>
      <c r="F67" s="101"/>
      <c r="H67" s="100" t="s">
        <v>29</v>
      </c>
      <c r="I67" s="101"/>
      <c r="K67" s="97"/>
      <c r="M67" s="95"/>
      <c r="N67" s="93"/>
    </row>
    <row r="68" spans="1:14" ht="12.75" x14ac:dyDescent="0.2">
      <c r="A68" s="104"/>
      <c r="C68" s="97"/>
      <c r="E68" s="43" t="s">
        <v>24</v>
      </c>
      <c r="F68" s="35">
        <f>F43</f>
        <v>10252</v>
      </c>
      <c r="G68" s="47"/>
      <c r="H68" s="43" t="s">
        <v>26</v>
      </c>
      <c r="I68" s="35">
        <f>F45</f>
        <v>2521.7686286251974</v>
      </c>
      <c r="K68" s="97"/>
      <c r="M68" s="95"/>
      <c r="N68" s="93"/>
    </row>
    <row r="69" spans="1:14" ht="12.75" x14ac:dyDescent="0.2">
      <c r="A69" s="104"/>
      <c r="C69" s="97"/>
      <c r="E69" s="43" t="s">
        <v>51</v>
      </c>
      <c r="F69" s="35">
        <f>F7</f>
        <v>150000</v>
      </c>
      <c r="G69" s="47"/>
      <c r="H69" s="43" t="s">
        <v>48</v>
      </c>
      <c r="I69" s="35">
        <f>I62</f>
        <v>35000</v>
      </c>
      <c r="K69" s="97"/>
      <c r="M69" s="95"/>
      <c r="N69" s="93"/>
    </row>
    <row r="70" spans="1:14" ht="12.75" x14ac:dyDescent="0.2">
      <c r="A70" s="104"/>
      <c r="C70" s="97"/>
      <c r="E70" s="37" t="s">
        <v>28</v>
      </c>
      <c r="F70" s="51">
        <f>F68/F69</f>
        <v>6.8346666666666667E-2</v>
      </c>
      <c r="G70" s="52"/>
      <c r="H70" s="37" t="s">
        <v>29</v>
      </c>
      <c r="I70" s="51">
        <f>I68/I69</f>
        <v>7.2050532246434207E-2</v>
      </c>
      <c r="K70" s="97"/>
      <c r="M70" s="95"/>
      <c r="N70" s="93"/>
    </row>
    <row r="71" spans="1:14" x14ac:dyDescent="0.25">
      <c r="M71" s="95"/>
      <c r="N71" s="93"/>
    </row>
    <row r="72" spans="1:14" x14ac:dyDescent="0.25">
      <c r="A72" s="25"/>
      <c r="B72" s="26"/>
      <c r="C72" s="27"/>
      <c r="D72" s="26"/>
      <c r="E72" s="26"/>
      <c r="F72" s="26"/>
      <c r="G72" s="26"/>
      <c r="H72" s="26"/>
      <c r="I72" s="26"/>
      <c r="J72" s="26"/>
      <c r="K72" s="27"/>
      <c r="M72" s="95"/>
      <c r="N72" s="93"/>
    </row>
    <row r="73" spans="1:14" x14ac:dyDescent="0.2">
      <c r="A73" s="103" t="s">
        <v>110</v>
      </c>
      <c r="C73" s="97" t="s">
        <v>53</v>
      </c>
      <c r="E73" s="100" t="s">
        <v>13</v>
      </c>
      <c r="F73" s="102"/>
      <c r="H73" s="100" t="s">
        <v>14</v>
      </c>
      <c r="I73" s="102"/>
      <c r="K73" s="97"/>
      <c r="M73" s="95"/>
      <c r="N73" s="93"/>
    </row>
    <row r="74" spans="1:14" ht="12.75" customHeight="1" x14ac:dyDescent="0.2">
      <c r="A74" s="103"/>
      <c r="C74" s="97"/>
      <c r="E74" s="43" t="s">
        <v>67</v>
      </c>
      <c r="F74" s="34">
        <v>0.03</v>
      </c>
      <c r="G74" s="46"/>
      <c r="H74" s="33" t="s">
        <v>15</v>
      </c>
      <c r="I74" s="35">
        <f t="shared" ref="I74:I81" si="0">I29+(I29*(1+$F$74))+(I29*(1+$F$74)*(1+$F$74))+(I29*(1+$F$74)*(1+$F$74)*(1+$F$74))+(I29*(1+$F$74)*(1+$F$74)*(1+$F$74)*(1+$F$74))</f>
        <v>5494.9555633500004</v>
      </c>
      <c r="K74" s="97"/>
      <c r="M74" s="95"/>
      <c r="N74" s="93"/>
    </row>
    <row r="75" spans="1:14" ht="12.75" customHeight="1" x14ac:dyDescent="0.2">
      <c r="A75" s="103"/>
      <c r="C75" s="97"/>
      <c r="E75" s="33" t="s">
        <v>66</v>
      </c>
      <c r="F75" s="35">
        <f>F30+(F30*(1+F74))+(F30*(1+F74)*(1+F74))+(F30*(1+F74)*(1+F74)*(1+F74))+(F30*(1+F74)*(1+F74)*(1+F74)*(1+F74))</f>
        <v>73266.074177999995</v>
      </c>
      <c r="G75" s="46"/>
      <c r="H75" s="43" t="s">
        <v>16</v>
      </c>
      <c r="I75" s="35">
        <f t="shared" si="0"/>
        <v>3052.75309075</v>
      </c>
      <c r="K75" s="97"/>
      <c r="M75" s="95"/>
      <c r="N75" s="93"/>
    </row>
    <row r="76" spans="1:14" ht="12.75" customHeight="1" x14ac:dyDescent="0.2">
      <c r="A76" s="103"/>
      <c r="C76" s="97"/>
      <c r="E76" s="33" t="s">
        <v>34</v>
      </c>
      <c r="F76" s="34">
        <f>F32</f>
        <v>8.3333333333333329E-2</v>
      </c>
      <c r="H76" s="43" t="s">
        <v>17</v>
      </c>
      <c r="I76" s="35">
        <f t="shared" si="0"/>
        <v>1911.2888916000002</v>
      </c>
      <c r="K76" s="97"/>
      <c r="M76" s="95"/>
      <c r="N76" s="93"/>
    </row>
    <row r="77" spans="1:14" ht="12.75" customHeight="1" x14ac:dyDescent="0.2">
      <c r="A77" s="103"/>
      <c r="C77" s="97"/>
      <c r="E77" s="37" t="s">
        <v>13</v>
      </c>
      <c r="F77" s="38">
        <f>F75-(F75*F76)</f>
        <v>67160.567996500002</v>
      </c>
      <c r="H77" s="43" t="s">
        <v>123</v>
      </c>
      <c r="I77" s="35">
        <f t="shared" si="0"/>
        <v>0</v>
      </c>
      <c r="K77" s="97"/>
      <c r="M77" s="95"/>
      <c r="N77" s="93"/>
    </row>
    <row r="78" spans="1:14" ht="12.75" customHeight="1" x14ac:dyDescent="0.2">
      <c r="A78" s="103"/>
      <c r="C78" s="97"/>
      <c r="H78" s="43" t="s">
        <v>18</v>
      </c>
      <c r="I78" s="35">
        <f t="shared" si="0"/>
        <v>2006.8533361800005</v>
      </c>
      <c r="K78" s="97"/>
      <c r="M78" s="95"/>
      <c r="N78" s="93"/>
    </row>
    <row r="79" spans="1:14" ht="12.75" customHeight="1" x14ac:dyDescent="0.2">
      <c r="A79" s="103"/>
      <c r="C79" s="97"/>
      <c r="H79" s="43" t="s">
        <v>19</v>
      </c>
      <c r="I79" s="35">
        <f t="shared" si="0"/>
        <v>0</v>
      </c>
      <c r="K79" s="97"/>
      <c r="M79" s="95"/>
      <c r="N79" s="93"/>
    </row>
    <row r="80" spans="1:14" ht="12.75" customHeight="1" x14ac:dyDescent="0.2">
      <c r="A80" s="103"/>
      <c r="C80" s="97"/>
      <c r="H80" s="43" t="s">
        <v>20</v>
      </c>
      <c r="I80" s="35">
        <f t="shared" si="0"/>
        <v>265.45679050000001</v>
      </c>
      <c r="K80" s="97"/>
      <c r="M80" s="95"/>
      <c r="N80" s="93"/>
    </row>
    <row r="81" spans="1:14" ht="12.75" customHeight="1" x14ac:dyDescent="0.2">
      <c r="A81" s="103"/>
      <c r="C81" s="97"/>
      <c r="H81" s="43" t="s">
        <v>21</v>
      </c>
      <c r="I81" s="35">
        <f t="shared" si="0"/>
        <v>0</v>
      </c>
      <c r="K81" s="97"/>
      <c r="M81" s="95"/>
      <c r="N81" s="93"/>
    </row>
    <row r="82" spans="1:14" ht="12.75" customHeight="1" x14ac:dyDescent="0.2">
      <c r="A82" s="103"/>
      <c r="C82" s="97"/>
      <c r="H82" s="37" t="s">
        <v>22</v>
      </c>
      <c r="I82" s="38">
        <f>SUM(I74:I81)</f>
        <v>12731.30767238</v>
      </c>
      <c r="K82" s="97"/>
      <c r="M82" s="95"/>
      <c r="N82" s="93"/>
    </row>
    <row r="83" spans="1:14" ht="15" x14ac:dyDescent="0.2">
      <c r="A83" s="104"/>
      <c r="M83" s="95"/>
      <c r="N83" s="93"/>
    </row>
    <row r="84" spans="1:14" ht="15" x14ac:dyDescent="0.2">
      <c r="A84" s="104"/>
      <c r="M84" s="95"/>
      <c r="N84" s="93"/>
    </row>
    <row r="85" spans="1:14" x14ac:dyDescent="0.2">
      <c r="A85" s="104"/>
      <c r="C85" s="97" t="s">
        <v>54</v>
      </c>
      <c r="E85" s="100" t="s">
        <v>26</v>
      </c>
      <c r="F85" s="102"/>
      <c r="H85" s="100" t="s">
        <v>35</v>
      </c>
      <c r="I85" s="102"/>
      <c r="K85" s="97"/>
      <c r="M85" s="95"/>
      <c r="N85" s="93"/>
    </row>
    <row r="86" spans="1:14" ht="12.75" customHeight="1" x14ac:dyDescent="0.2">
      <c r="A86" s="104"/>
      <c r="C86" s="97"/>
      <c r="E86" s="43" t="s">
        <v>13</v>
      </c>
      <c r="F86" s="35">
        <f>F77</f>
        <v>67160.567996500002</v>
      </c>
      <c r="G86" s="47"/>
      <c r="H86" s="43" t="s">
        <v>23</v>
      </c>
      <c r="I86" s="35">
        <f>F89*-1</f>
        <v>38651.156856874011</v>
      </c>
      <c r="K86" s="97"/>
      <c r="M86" s="95"/>
      <c r="N86" s="93"/>
    </row>
    <row r="87" spans="1:14" ht="12.75" customHeight="1" x14ac:dyDescent="0.2">
      <c r="A87" s="104"/>
      <c r="C87" s="97"/>
      <c r="E87" s="43" t="s">
        <v>36</v>
      </c>
      <c r="F87" s="35">
        <f>I82*-1</f>
        <v>-12731.30767238</v>
      </c>
      <c r="G87" s="47"/>
      <c r="H87" s="43" t="s">
        <v>39</v>
      </c>
      <c r="I87" s="35">
        <f>('Amort A'!G67)*-1</f>
        <v>-25653.385045859359</v>
      </c>
      <c r="K87" s="97"/>
      <c r="M87" s="95"/>
      <c r="N87" s="93"/>
    </row>
    <row r="88" spans="1:14" ht="12.75" customHeight="1" x14ac:dyDescent="0.2">
      <c r="A88" s="104"/>
      <c r="C88" s="97"/>
      <c r="E88" s="43" t="s">
        <v>37</v>
      </c>
      <c r="F88" s="35">
        <f>SUM(F86:F87)</f>
        <v>54429.260324119998</v>
      </c>
      <c r="G88" s="47"/>
      <c r="H88" s="37" t="s">
        <v>35</v>
      </c>
      <c r="I88" s="38">
        <f>SUM(I86:I87)</f>
        <v>12997.771811014652</v>
      </c>
      <c r="K88" s="97"/>
      <c r="M88" s="95"/>
      <c r="N88" s="93"/>
    </row>
    <row r="89" spans="1:14" ht="12.75" customHeight="1" x14ac:dyDescent="0.2">
      <c r="A89" s="104"/>
      <c r="C89" s="97"/>
      <c r="E89" s="43" t="s">
        <v>38</v>
      </c>
      <c r="F89" s="35">
        <f>F44*5</f>
        <v>-38651.156856874011</v>
      </c>
      <c r="G89" s="47"/>
      <c r="K89" s="97"/>
      <c r="M89" s="95"/>
      <c r="N89" s="93"/>
    </row>
    <row r="90" spans="1:14" ht="12.75" customHeight="1" x14ac:dyDescent="0.2">
      <c r="A90" s="104"/>
      <c r="C90" s="97"/>
      <c r="E90" s="37" t="s">
        <v>26</v>
      </c>
      <c r="F90" s="38">
        <f>SUM(F88:F89)</f>
        <v>15778.103467245986</v>
      </c>
      <c r="G90" s="48"/>
      <c r="K90" s="97"/>
      <c r="M90" s="95"/>
      <c r="N90" s="93"/>
    </row>
    <row r="91" spans="1:14" ht="12.75" customHeight="1" x14ac:dyDescent="0.2">
      <c r="A91" s="104"/>
      <c r="C91" s="97"/>
      <c r="K91" s="97"/>
      <c r="M91" s="95"/>
      <c r="N91" s="93"/>
    </row>
    <row r="92" spans="1:14" ht="12.75" x14ac:dyDescent="0.2">
      <c r="A92" s="104"/>
      <c r="C92" s="97"/>
      <c r="K92" s="97"/>
      <c r="M92" s="95"/>
      <c r="N92" s="93"/>
    </row>
    <row r="93" spans="1:14" x14ac:dyDescent="0.2">
      <c r="A93" s="104"/>
      <c r="C93" s="97"/>
      <c r="E93" s="100" t="s">
        <v>40</v>
      </c>
      <c r="F93" s="102"/>
      <c r="H93" s="100" t="s">
        <v>4</v>
      </c>
      <c r="I93" s="102"/>
      <c r="K93" s="97"/>
      <c r="M93" s="95"/>
      <c r="N93" s="93"/>
    </row>
    <row r="94" spans="1:14" ht="12.75" customHeight="1" x14ac:dyDescent="0.2">
      <c r="A94" s="104"/>
      <c r="C94" s="97"/>
      <c r="E94" s="43" t="s">
        <v>24</v>
      </c>
      <c r="F94" s="35">
        <f>F88</f>
        <v>54429.260324119998</v>
      </c>
      <c r="G94" s="47"/>
      <c r="H94" s="43" t="s">
        <v>25</v>
      </c>
      <c r="I94" s="35">
        <f>F7</f>
        <v>150000</v>
      </c>
      <c r="K94" s="97"/>
      <c r="M94" s="95"/>
      <c r="N94" s="93"/>
    </row>
    <row r="95" spans="1:14" ht="12.75" customHeight="1" x14ac:dyDescent="0.2">
      <c r="A95" s="104"/>
      <c r="C95" s="97"/>
      <c r="E95" s="43" t="s">
        <v>39</v>
      </c>
      <c r="F95" s="35">
        <f>I87</f>
        <v>-25653.385045859359</v>
      </c>
      <c r="G95" s="47"/>
      <c r="H95" s="43" t="s">
        <v>44</v>
      </c>
      <c r="I95" s="34">
        <f>F8</f>
        <v>0.03</v>
      </c>
      <c r="K95" s="97"/>
      <c r="M95" s="95"/>
      <c r="N95" s="93"/>
    </row>
    <row r="96" spans="1:14" ht="12.75" hidden="1" customHeight="1" x14ac:dyDescent="0.2">
      <c r="A96" s="104"/>
      <c r="C96" s="97"/>
      <c r="E96" s="43"/>
      <c r="F96" s="35"/>
      <c r="G96" s="47"/>
      <c r="H96" s="43" t="s">
        <v>106</v>
      </c>
      <c r="I96" s="34">
        <f>I95+1</f>
        <v>1.03</v>
      </c>
      <c r="K96" s="97"/>
      <c r="M96" s="95"/>
      <c r="N96" s="93"/>
    </row>
    <row r="97" spans="1:14" ht="12.75" customHeight="1" x14ac:dyDescent="0.2">
      <c r="A97" s="104"/>
      <c r="C97" s="97"/>
      <c r="E97" s="43" t="s">
        <v>41</v>
      </c>
      <c r="F97" s="35">
        <f>F51*5</f>
        <v>-28712.121212121208</v>
      </c>
      <c r="G97" s="47"/>
      <c r="H97" s="37" t="s">
        <v>4</v>
      </c>
      <c r="I97" s="38">
        <f>(I94*I96*I96*I96*I96*I96)-I94</f>
        <v>23891.111145000032</v>
      </c>
      <c r="K97" s="97"/>
      <c r="M97" s="95"/>
      <c r="N97" s="93"/>
    </row>
    <row r="98" spans="1:14" ht="12.75" customHeight="1" x14ac:dyDescent="0.2">
      <c r="A98" s="104"/>
      <c r="C98" s="97"/>
      <c r="E98" s="43" t="s">
        <v>42</v>
      </c>
      <c r="F98" s="35">
        <f>SUM(F94:F97)</f>
        <v>63.754066139430506</v>
      </c>
      <c r="G98" s="47"/>
      <c r="K98" s="97"/>
      <c r="M98" s="95"/>
      <c r="N98" s="93"/>
    </row>
    <row r="99" spans="1:14" ht="12.75" customHeight="1" x14ac:dyDescent="0.2">
      <c r="A99" s="104"/>
      <c r="C99" s="97"/>
      <c r="E99" s="43" t="s">
        <v>52</v>
      </c>
      <c r="F99" s="34">
        <f>F12</f>
        <v>0.25</v>
      </c>
      <c r="G99" s="49"/>
      <c r="K99" s="97"/>
      <c r="M99" s="95"/>
      <c r="N99" s="93"/>
    </row>
    <row r="100" spans="1:14" ht="12.75" customHeight="1" x14ac:dyDescent="0.2">
      <c r="A100" s="104"/>
      <c r="C100" s="97"/>
      <c r="E100" s="37" t="s">
        <v>43</v>
      </c>
      <c r="F100" s="38">
        <f>IF(F13&lt;150000,F98*F99*-1,IF((F98*F99*-1)&gt;0,"n/a, per AGI",F98*F99*-1))</f>
        <v>-15.938516534857627</v>
      </c>
      <c r="G100" s="50"/>
      <c r="K100" s="97"/>
      <c r="M100" s="95"/>
      <c r="N100" s="93"/>
    </row>
    <row r="101" spans="1:14" ht="15" x14ac:dyDescent="0.2">
      <c r="A101" s="105"/>
      <c r="G101" s="47"/>
      <c r="M101" s="96"/>
      <c r="N101" s="94"/>
    </row>
    <row r="102" spans="1:14" ht="15" x14ac:dyDescent="0.2">
      <c r="A102" s="105"/>
      <c r="G102" s="52"/>
      <c r="M102" s="96"/>
      <c r="N102" s="94"/>
    </row>
    <row r="103" spans="1:14" x14ac:dyDescent="0.25">
      <c r="A103" s="105"/>
      <c r="C103" s="98" t="s">
        <v>109</v>
      </c>
      <c r="D103" s="106"/>
      <c r="E103" s="106"/>
      <c r="F103" s="106"/>
      <c r="G103" s="106"/>
      <c r="H103" s="106"/>
      <c r="I103" s="53">
        <f>IF(F13&lt;150000,F90+I88+I97+F100,F90+I88+I97)</f>
        <v>52651.047906725813</v>
      </c>
      <c r="M103" s="96"/>
      <c r="N103" s="94"/>
    </row>
  </sheetData>
  <mergeCells count="44">
    <mergeCell ref="E85:F85"/>
    <mergeCell ref="H85:I85"/>
    <mergeCell ref="E25:H25"/>
    <mergeCell ref="F22:G22"/>
    <mergeCell ref="F23:G23"/>
    <mergeCell ref="E67:F67"/>
    <mergeCell ref="H67:I67"/>
    <mergeCell ref="E57:F57"/>
    <mergeCell ref="E40:F40"/>
    <mergeCell ref="H40:I40"/>
    <mergeCell ref="K57:K70"/>
    <mergeCell ref="K73:K82"/>
    <mergeCell ref="N4:N103"/>
    <mergeCell ref="M4:M103"/>
    <mergeCell ref="H57:I57"/>
    <mergeCell ref="K28:K37"/>
    <mergeCell ref="K40:K54"/>
    <mergeCell ref="K85:K100"/>
    <mergeCell ref="C28:C37"/>
    <mergeCell ref="C40:C54"/>
    <mergeCell ref="C57:C70"/>
    <mergeCell ref="A73:A103"/>
    <mergeCell ref="C103:H103"/>
    <mergeCell ref="H73:I73"/>
    <mergeCell ref="E93:F93"/>
    <mergeCell ref="H93:I93"/>
    <mergeCell ref="E28:F28"/>
    <mergeCell ref="H28:I28"/>
    <mergeCell ref="A28:A70"/>
    <mergeCell ref="C85:C100"/>
    <mergeCell ref="C73:C82"/>
    <mergeCell ref="E73:F73"/>
    <mergeCell ref="E48:F48"/>
    <mergeCell ref="H48:I48"/>
    <mergeCell ref="I1:K1"/>
    <mergeCell ref="A4:A25"/>
    <mergeCell ref="A1:E1"/>
    <mergeCell ref="E4:F4"/>
    <mergeCell ref="H4:I4"/>
    <mergeCell ref="E11:F11"/>
    <mergeCell ref="F24:G24"/>
    <mergeCell ref="C4:C25"/>
    <mergeCell ref="F20:G20"/>
    <mergeCell ref="F21:G21"/>
  </mergeCells>
  <phoneticPr fontId="0" type="noConversion"/>
  <pageMargins left="0.5" right="0.5" top="0.5" bottom="0.5" header="0.5" footer="0.5"/>
  <pageSetup paperSize="5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368"/>
  <sheetViews>
    <sheetView showGridLines="0" workbookViewId="0">
      <selection activeCell="F7" sqref="F7"/>
    </sheetView>
  </sheetViews>
  <sheetFormatPr defaultColWidth="29.7109375" defaultRowHeight="12.75" x14ac:dyDescent="0.2"/>
  <cols>
    <col min="1" max="1" width="3.28515625" style="16" bestFit="1" customWidth="1"/>
    <col min="2" max="2" width="9" style="3" bestFit="1" customWidth="1"/>
    <col min="3" max="3" width="11.140625" style="3" bestFit="1" customWidth="1"/>
    <col min="4" max="4" width="18.5703125" style="3" bestFit="1" customWidth="1"/>
    <col min="5" max="5" width="17" style="3" bestFit="1" customWidth="1"/>
    <col min="6" max="6" width="16.42578125" style="3" bestFit="1" customWidth="1"/>
    <col min="7" max="16384" width="29.7109375" style="17"/>
  </cols>
  <sheetData>
    <row r="1" spans="1:10" x14ac:dyDescent="0.2">
      <c r="B1" s="1" t="s">
        <v>68</v>
      </c>
      <c r="C1" s="2">
        <f>Analysis!I12</f>
        <v>106720</v>
      </c>
      <c r="G1" s="16"/>
      <c r="H1" s="3"/>
      <c r="I1" s="3"/>
      <c r="J1" s="3"/>
    </row>
    <row r="2" spans="1:10" x14ac:dyDescent="0.2">
      <c r="B2" s="1" t="s">
        <v>70</v>
      </c>
      <c r="C2" s="4">
        <f>Analysis!I13</f>
        <v>0.05</v>
      </c>
      <c r="G2" s="16"/>
      <c r="H2" s="3"/>
      <c r="I2" s="3"/>
      <c r="J2" s="3"/>
    </row>
    <row r="3" spans="1:10" x14ac:dyDescent="0.2">
      <c r="B3" s="1" t="s">
        <v>69</v>
      </c>
      <c r="C3" s="19">
        <f>Analysis!I14</f>
        <v>30</v>
      </c>
      <c r="G3" s="16"/>
      <c r="H3" s="3"/>
      <c r="I3" s="3"/>
      <c r="J3" s="3"/>
    </row>
    <row r="4" spans="1:10" x14ac:dyDescent="0.2">
      <c r="G4" s="16"/>
      <c r="H4" s="3"/>
      <c r="I4" s="3"/>
      <c r="J4" s="3"/>
    </row>
    <row r="5" spans="1:10" x14ac:dyDescent="0.2">
      <c r="G5" s="16"/>
      <c r="H5" s="3"/>
      <c r="I5" s="3"/>
      <c r="J5" s="3"/>
    </row>
    <row r="6" spans="1:10" x14ac:dyDescent="0.2">
      <c r="G6" s="16"/>
      <c r="H6" s="3"/>
      <c r="I6" s="3"/>
      <c r="J6" s="3"/>
    </row>
    <row r="7" spans="1:10" s="3" customFormat="1" x14ac:dyDescent="0.2">
      <c r="A7" s="5"/>
      <c r="B7" s="6" t="s">
        <v>71</v>
      </c>
      <c r="C7" s="6" t="s">
        <v>72</v>
      </c>
      <c r="D7" s="6" t="s">
        <v>73</v>
      </c>
      <c r="E7" s="6" t="s">
        <v>74</v>
      </c>
      <c r="F7" s="6" t="s">
        <v>75</v>
      </c>
    </row>
    <row r="8" spans="1:10" ht="12.75" customHeight="1" x14ac:dyDescent="0.2">
      <c r="A8" s="116" t="s">
        <v>76</v>
      </c>
      <c r="B8" s="7">
        <v>1</v>
      </c>
      <c r="C8" s="8">
        <f>C1</f>
        <v>106720</v>
      </c>
      <c r="D8" s="8">
        <f t="shared" ref="D8:D71" si="0">PPMT($C$2/12,1,($C$3*12)+1-B8,C8,0)*-1</f>
        <v>128.22936941188811</v>
      </c>
      <c r="E8" s="8">
        <f t="shared" ref="E8:E71" si="1">IPMT($C$2/12,1,($C$3*12)+1-B8,C8,0)*-1</f>
        <v>444.66666666666669</v>
      </c>
      <c r="F8" s="9">
        <f>SUM(E8+D8)</f>
        <v>572.89603607855474</v>
      </c>
    </row>
    <row r="9" spans="1:10" x14ac:dyDescent="0.2">
      <c r="A9" s="117"/>
      <c r="B9" s="10">
        <v>2</v>
      </c>
      <c r="C9" s="11">
        <f>C8-D8</f>
        <v>106591.77063058811</v>
      </c>
      <c r="D9" s="11">
        <f t="shared" si="0"/>
        <v>128.76365845110428</v>
      </c>
      <c r="E9" s="11">
        <f t="shared" si="1"/>
        <v>444.13237762745047</v>
      </c>
      <c r="F9" s="12">
        <f>SUM(D9:E9)</f>
        <v>572.89603607855474</v>
      </c>
    </row>
    <row r="10" spans="1:10" x14ac:dyDescent="0.2">
      <c r="A10" s="117"/>
      <c r="B10" s="10">
        <v>3</v>
      </c>
      <c r="C10" s="11">
        <f t="shared" ref="C10:C73" si="2">C9-D9</f>
        <v>106463.00697213701</v>
      </c>
      <c r="D10" s="11">
        <f t="shared" si="0"/>
        <v>129.3001736946506</v>
      </c>
      <c r="E10" s="11">
        <f t="shared" si="1"/>
        <v>443.5958623839042</v>
      </c>
      <c r="F10" s="12">
        <f t="shared" ref="F10:F73" si="3">SUM(D10:E10)</f>
        <v>572.89603607855474</v>
      </c>
    </row>
    <row r="11" spans="1:10" x14ac:dyDescent="0.2">
      <c r="A11" s="117"/>
      <c r="B11" s="10">
        <v>4</v>
      </c>
      <c r="C11" s="11">
        <f t="shared" si="2"/>
        <v>106333.70679844236</v>
      </c>
      <c r="D11" s="11">
        <f t="shared" si="0"/>
        <v>129.8389244183783</v>
      </c>
      <c r="E11" s="11">
        <f t="shared" si="1"/>
        <v>443.05711166017653</v>
      </c>
      <c r="F11" s="12">
        <f t="shared" si="3"/>
        <v>572.89603607855486</v>
      </c>
    </row>
    <row r="12" spans="1:10" x14ac:dyDescent="0.2">
      <c r="A12" s="117"/>
      <c r="B12" s="10">
        <v>5</v>
      </c>
      <c r="C12" s="11">
        <f t="shared" si="2"/>
        <v>106203.86787402398</v>
      </c>
      <c r="D12" s="11">
        <f t="shared" si="0"/>
        <v>130.37991993678821</v>
      </c>
      <c r="E12" s="11">
        <f t="shared" si="1"/>
        <v>442.51611614176664</v>
      </c>
      <c r="F12" s="12">
        <f t="shared" si="3"/>
        <v>572.89603607855486</v>
      </c>
    </row>
    <row r="13" spans="1:10" x14ac:dyDescent="0.2">
      <c r="A13" s="117"/>
      <c r="B13" s="10">
        <v>6</v>
      </c>
      <c r="C13" s="11">
        <f t="shared" si="2"/>
        <v>106073.48795408719</v>
      </c>
      <c r="D13" s="11">
        <f t="shared" si="0"/>
        <v>130.9231696031915</v>
      </c>
      <c r="E13" s="11">
        <f t="shared" si="1"/>
        <v>441.97286647536333</v>
      </c>
      <c r="F13" s="12">
        <f t="shared" si="3"/>
        <v>572.89603607855486</v>
      </c>
    </row>
    <row r="14" spans="1:10" x14ac:dyDescent="0.2">
      <c r="A14" s="117"/>
      <c r="B14" s="10">
        <v>7</v>
      </c>
      <c r="C14" s="11">
        <f t="shared" si="2"/>
        <v>105942.564784484</v>
      </c>
      <c r="D14" s="11">
        <f t="shared" si="0"/>
        <v>131.46868280987144</v>
      </c>
      <c r="E14" s="11">
        <f t="shared" si="1"/>
        <v>441.42735326868331</v>
      </c>
      <c r="F14" s="12">
        <f t="shared" si="3"/>
        <v>572.89603607855474</v>
      </c>
    </row>
    <row r="15" spans="1:10" x14ac:dyDescent="0.2">
      <c r="A15" s="117"/>
      <c r="B15" s="10">
        <v>8</v>
      </c>
      <c r="C15" s="11">
        <f t="shared" si="2"/>
        <v>105811.09610167412</v>
      </c>
      <c r="D15" s="11">
        <f t="shared" si="0"/>
        <v>132.01646898824592</v>
      </c>
      <c r="E15" s="11">
        <f t="shared" si="1"/>
        <v>440.87956709030885</v>
      </c>
      <c r="F15" s="12">
        <f t="shared" si="3"/>
        <v>572.89603607855474</v>
      </c>
    </row>
    <row r="16" spans="1:10" x14ac:dyDescent="0.2">
      <c r="A16" s="117"/>
      <c r="B16" s="10">
        <v>9</v>
      </c>
      <c r="C16" s="11">
        <f t="shared" si="2"/>
        <v>105679.07963268587</v>
      </c>
      <c r="D16" s="11">
        <f t="shared" si="0"/>
        <v>132.56653760903026</v>
      </c>
      <c r="E16" s="11">
        <f t="shared" si="1"/>
        <v>440.32949846952442</v>
      </c>
      <c r="F16" s="12">
        <f t="shared" si="3"/>
        <v>572.89603607855474</v>
      </c>
    </row>
    <row r="17" spans="1:7" x14ac:dyDescent="0.2">
      <c r="A17" s="117"/>
      <c r="B17" s="10">
        <v>10</v>
      </c>
      <c r="C17" s="11">
        <f t="shared" si="2"/>
        <v>105546.51309507684</v>
      </c>
      <c r="D17" s="11">
        <f t="shared" si="0"/>
        <v>133.11889818240124</v>
      </c>
      <c r="E17" s="11">
        <f t="shared" si="1"/>
        <v>439.77713789615348</v>
      </c>
      <c r="F17" s="12">
        <f t="shared" si="3"/>
        <v>572.89603607855474</v>
      </c>
    </row>
    <row r="18" spans="1:7" x14ac:dyDescent="0.2">
      <c r="A18" s="117"/>
      <c r="B18" s="10">
        <v>11</v>
      </c>
      <c r="C18" s="11">
        <f t="shared" si="2"/>
        <v>105413.39419689444</v>
      </c>
      <c r="D18" s="11">
        <f t="shared" si="0"/>
        <v>133.67356025816122</v>
      </c>
      <c r="E18" s="11">
        <f t="shared" si="1"/>
        <v>439.22247582039353</v>
      </c>
      <c r="F18" s="12">
        <f t="shared" si="3"/>
        <v>572.89603607855474</v>
      </c>
    </row>
    <row r="19" spans="1:7" x14ac:dyDescent="0.2">
      <c r="A19" s="118"/>
      <c r="B19" s="13">
        <v>12</v>
      </c>
      <c r="C19" s="14">
        <f t="shared" si="2"/>
        <v>105279.72063663628</v>
      </c>
      <c r="D19" s="14">
        <f t="shared" si="0"/>
        <v>134.23053342590356</v>
      </c>
      <c r="E19" s="14">
        <f t="shared" si="1"/>
        <v>438.66550265265118</v>
      </c>
      <c r="F19" s="15">
        <f t="shared" si="3"/>
        <v>572.89603607855474</v>
      </c>
      <c r="G19" s="20">
        <f>SUM(E8:E19)</f>
        <v>5300.2425361530431</v>
      </c>
    </row>
    <row r="20" spans="1:7" ht="12.75" customHeight="1" x14ac:dyDescent="0.2">
      <c r="A20" s="116" t="s">
        <v>77</v>
      </c>
      <c r="B20" s="7">
        <v>13</v>
      </c>
      <c r="C20" s="8">
        <f t="shared" si="2"/>
        <v>105145.49010321038</v>
      </c>
      <c r="D20" s="8">
        <f t="shared" si="0"/>
        <v>134.78982731517814</v>
      </c>
      <c r="E20" s="8">
        <f t="shared" si="1"/>
        <v>438.10620876337657</v>
      </c>
      <c r="F20" s="9">
        <f t="shared" si="3"/>
        <v>572.89603607855474</v>
      </c>
    </row>
    <row r="21" spans="1:7" x14ac:dyDescent="0.2">
      <c r="A21" s="117"/>
      <c r="B21" s="10">
        <v>14</v>
      </c>
      <c r="C21" s="11">
        <f t="shared" si="2"/>
        <v>105010.7002758952</v>
      </c>
      <c r="D21" s="11">
        <f t="shared" si="0"/>
        <v>135.35145159565806</v>
      </c>
      <c r="E21" s="11">
        <f t="shared" si="1"/>
        <v>437.54458448289665</v>
      </c>
      <c r="F21" s="12">
        <f t="shared" si="3"/>
        <v>572.89603607855474</v>
      </c>
    </row>
    <row r="22" spans="1:7" x14ac:dyDescent="0.2">
      <c r="A22" s="117"/>
      <c r="B22" s="10">
        <v>15</v>
      </c>
      <c r="C22" s="11">
        <f t="shared" si="2"/>
        <v>104875.34882429954</v>
      </c>
      <c r="D22" s="11">
        <f t="shared" si="0"/>
        <v>135.91541597730659</v>
      </c>
      <c r="E22" s="11">
        <f t="shared" si="1"/>
        <v>436.98062010124801</v>
      </c>
      <c r="F22" s="12">
        <f t="shared" si="3"/>
        <v>572.89603607855463</v>
      </c>
    </row>
    <row r="23" spans="1:7" x14ac:dyDescent="0.2">
      <c r="A23" s="117"/>
      <c r="B23" s="10">
        <v>16</v>
      </c>
      <c r="C23" s="11">
        <f t="shared" si="2"/>
        <v>104739.43340832223</v>
      </c>
      <c r="D23" s="11">
        <f t="shared" si="0"/>
        <v>136.48173021054541</v>
      </c>
      <c r="E23" s="11">
        <f t="shared" si="1"/>
        <v>436.41430586800931</v>
      </c>
      <c r="F23" s="12">
        <f t="shared" si="3"/>
        <v>572.89603607855474</v>
      </c>
    </row>
    <row r="24" spans="1:7" x14ac:dyDescent="0.2">
      <c r="A24" s="117"/>
      <c r="B24" s="10">
        <v>17</v>
      </c>
      <c r="C24" s="11">
        <f t="shared" si="2"/>
        <v>104602.95167811168</v>
      </c>
      <c r="D24" s="11">
        <f t="shared" si="0"/>
        <v>137.0504040864227</v>
      </c>
      <c r="E24" s="11">
        <f t="shared" si="1"/>
        <v>435.84563199213198</v>
      </c>
      <c r="F24" s="12">
        <f t="shared" si="3"/>
        <v>572.89603607855474</v>
      </c>
    </row>
    <row r="25" spans="1:7" x14ac:dyDescent="0.2">
      <c r="A25" s="117"/>
      <c r="B25" s="10">
        <v>18</v>
      </c>
      <c r="C25" s="11">
        <f t="shared" si="2"/>
        <v>104465.90127402527</v>
      </c>
      <c r="D25" s="11">
        <f t="shared" si="0"/>
        <v>137.62144743678277</v>
      </c>
      <c r="E25" s="11">
        <f t="shared" si="1"/>
        <v>435.27458864177191</v>
      </c>
      <c r="F25" s="12">
        <f t="shared" si="3"/>
        <v>572.89603607855474</v>
      </c>
    </row>
    <row r="26" spans="1:7" x14ac:dyDescent="0.2">
      <c r="A26" s="117"/>
      <c r="B26" s="10">
        <v>19</v>
      </c>
      <c r="C26" s="11">
        <f t="shared" si="2"/>
        <v>104328.27982658848</v>
      </c>
      <c r="D26" s="11">
        <f t="shared" si="0"/>
        <v>138.19487013443606</v>
      </c>
      <c r="E26" s="11">
        <f t="shared" si="1"/>
        <v>434.70116594411866</v>
      </c>
      <c r="F26" s="12">
        <f t="shared" si="3"/>
        <v>572.89603607855474</v>
      </c>
    </row>
    <row r="27" spans="1:7" x14ac:dyDescent="0.2">
      <c r="A27" s="117"/>
      <c r="B27" s="10">
        <v>20</v>
      </c>
      <c r="C27" s="11">
        <f t="shared" si="2"/>
        <v>104190.08495645404</v>
      </c>
      <c r="D27" s="11">
        <f t="shared" si="0"/>
        <v>138.77068209332953</v>
      </c>
      <c r="E27" s="11">
        <f t="shared" si="1"/>
        <v>434.12535398522522</v>
      </c>
      <c r="F27" s="12">
        <f t="shared" si="3"/>
        <v>572.89603607855474</v>
      </c>
    </row>
    <row r="28" spans="1:7" x14ac:dyDescent="0.2">
      <c r="A28" s="117"/>
      <c r="B28" s="10">
        <v>21</v>
      </c>
      <c r="C28" s="11">
        <f t="shared" si="2"/>
        <v>104051.31427436072</v>
      </c>
      <c r="D28" s="11">
        <f t="shared" si="0"/>
        <v>139.3488932687184</v>
      </c>
      <c r="E28" s="11">
        <f t="shared" si="1"/>
        <v>433.54714280983632</v>
      </c>
      <c r="F28" s="12">
        <f t="shared" si="3"/>
        <v>572.89603607855474</v>
      </c>
    </row>
    <row r="29" spans="1:7" x14ac:dyDescent="0.2">
      <c r="A29" s="117"/>
      <c r="B29" s="10">
        <v>22</v>
      </c>
      <c r="C29" s="11">
        <f t="shared" si="2"/>
        <v>103911.965381092</v>
      </c>
      <c r="D29" s="11">
        <f t="shared" si="0"/>
        <v>139.92951365733808</v>
      </c>
      <c r="E29" s="11">
        <f t="shared" si="1"/>
        <v>432.96652242121667</v>
      </c>
      <c r="F29" s="12">
        <f t="shared" si="3"/>
        <v>572.89603607855474</v>
      </c>
    </row>
    <row r="30" spans="1:7" x14ac:dyDescent="0.2">
      <c r="A30" s="117"/>
      <c r="B30" s="10">
        <v>23</v>
      </c>
      <c r="C30" s="11">
        <f t="shared" si="2"/>
        <v>103772.03586743466</v>
      </c>
      <c r="D30" s="11">
        <f t="shared" si="0"/>
        <v>140.512553297577</v>
      </c>
      <c r="E30" s="11">
        <f t="shared" si="1"/>
        <v>432.38348278097772</v>
      </c>
      <c r="F30" s="12">
        <f t="shared" si="3"/>
        <v>572.89603607855474</v>
      </c>
    </row>
    <row r="31" spans="1:7" x14ac:dyDescent="0.2">
      <c r="A31" s="118"/>
      <c r="B31" s="13">
        <v>24</v>
      </c>
      <c r="C31" s="14">
        <f t="shared" si="2"/>
        <v>103631.52331413708</v>
      </c>
      <c r="D31" s="14">
        <f t="shared" si="0"/>
        <v>141.09802226965022</v>
      </c>
      <c r="E31" s="14">
        <f t="shared" si="1"/>
        <v>431.7980138089045</v>
      </c>
      <c r="F31" s="15">
        <f t="shared" si="3"/>
        <v>572.89603607855474</v>
      </c>
    </row>
    <row r="32" spans="1:7" ht="12.75" customHeight="1" x14ac:dyDescent="0.2">
      <c r="A32" s="116" t="s">
        <v>78</v>
      </c>
      <c r="B32" s="7">
        <v>25</v>
      </c>
      <c r="C32" s="8">
        <f t="shared" si="2"/>
        <v>103490.42529186743</v>
      </c>
      <c r="D32" s="8">
        <f t="shared" si="0"/>
        <v>141.68593069577375</v>
      </c>
      <c r="E32" s="8">
        <f t="shared" si="1"/>
        <v>431.21010538278097</v>
      </c>
      <c r="F32" s="9">
        <f t="shared" si="3"/>
        <v>572.89603607855474</v>
      </c>
    </row>
    <row r="33" spans="1:6" x14ac:dyDescent="0.2">
      <c r="A33" s="117"/>
      <c r="B33" s="10">
        <v>26</v>
      </c>
      <c r="C33" s="11">
        <f t="shared" si="2"/>
        <v>103348.73936117165</v>
      </c>
      <c r="D33" s="11">
        <f t="shared" si="0"/>
        <v>142.27628874033948</v>
      </c>
      <c r="E33" s="11">
        <f t="shared" si="1"/>
        <v>430.61974733821529</v>
      </c>
      <c r="F33" s="12">
        <f t="shared" si="3"/>
        <v>572.89603607855474</v>
      </c>
    </row>
    <row r="34" spans="1:6" x14ac:dyDescent="0.2">
      <c r="A34" s="117"/>
      <c r="B34" s="10">
        <v>27</v>
      </c>
      <c r="C34" s="11">
        <f t="shared" si="2"/>
        <v>103206.46307243132</v>
      </c>
      <c r="D34" s="11">
        <f t="shared" si="0"/>
        <v>142.86910661009091</v>
      </c>
      <c r="E34" s="11">
        <f t="shared" si="1"/>
        <v>430.02692946846383</v>
      </c>
      <c r="F34" s="12">
        <f t="shared" si="3"/>
        <v>572.89603607855474</v>
      </c>
    </row>
    <row r="35" spans="1:6" x14ac:dyDescent="0.2">
      <c r="A35" s="117"/>
      <c r="B35" s="10">
        <v>28</v>
      </c>
      <c r="C35" s="11">
        <f t="shared" si="2"/>
        <v>103063.59396582123</v>
      </c>
      <c r="D35" s="11">
        <f t="shared" si="0"/>
        <v>143.46439455429956</v>
      </c>
      <c r="E35" s="11">
        <f t="shared" si="1"/>
        <v>429.4316415242551</v>
      </c>
      <c r="F35" s="12">
        <f t="shared" si="3"/>
        <v>572.89603607855463</v>
      </c>
    </row>
    <row r="36" spans="1:6" x14ac:dyDescent="0.2">
      <c r="A36" s="117"/>
      <c r="B36" s="10">
        <v>29</v>
      </c>
      <c r="C36" s="11">
        <f t="shared" si="2"/>
        <v>102920.12957126692</v>
      </c>
      <c r="D36" s="11">
        <f t="shared" si="0"/>
        <v>144.06216286494248</v>
      </c>
      <c r="E36" s="11">
        <f t="shared" si="1"/>
        <v>428.83387321361215</v>
      </c>
      <c r="F36" s="12">
        <f t="shared" si="3"/>
        <v>572.89603607855463</v>
      </c>
    </row>
    <row r="37" spans="1:6" x14ac:dyDescent="0.2">
      <c r="A37" s="117"/>
      <c r="B37" s="10">
        <v>30</v>
      </c>
      <c r="C37" s="11">
        <f t="shared" si="2"/>
        <v>102776.06740840198</v>
      </c>
      <c r="D37" s="11">
        <f t="shared" si="0"/>
        <v>144.66242187687979</v>
      </c>
      <c r="E37" s="11">
        <f t="shared" si="1"/>
        <v>428.23361420167492</v>
      </c>
      <c r="F37" s="12">
        <f t="shared" si="3"/>
        <v>572.89603607855474</v>
      </c>
    </row>
    <row r="38" spans="1:6" x14ac:dyDescent="0.2">
      <c r="A38" s="117"/>
      <c r="B38" s="10">
        <v>31</v>
      </c>
      <c r="C38" s="11">
        <f t="shared" si="2"/>
        <v>102631.4049865251</v>
      </c>
      <c r="D38" s="11">
        <f t="shared" si="0"/>
        <v>145.2651819680334</v>
      </c>
      <c r="E38" s="11">
        <f t="shared" si="1"/>
        <v>427.63085411052123</v>
      </c>
      <c r="F38" s="12">
        <f t="shared" si="3"/>
        <v>572.89603607855463</v>
      </c>
    </row>
    <row r="39" spans="1:6" x14ac:dyDescent="0.2">
      <c r="A39" s="117"/>
      <c r="B39" s="10">
        <v>32</v>
      </c>
      <c r="C39" s="11">
        <f t="shared" si="2"/>
        <v>102486.13980455707</v>
      </c>
      <c r="D39" s="11">
        <f t="shared" si="0"/>
        <v>145.87045355956693</v>
      </c>
      <c r="E39" s="11">
        <f t="shared" si="1"/>
        <v>427.02558251898779</v>
      </c>
      <c r="F39" s="12">
        <f t="shared" si="3"/>
        <v>572.89603607855474</v>
      </c>
    </row>
    <row r="40" spans="1:6" x14ac:dyDescent="0.2">
      <c r="A40" s="117"/>
      <c r="B40" s="10">
        <v>33</v>
      </c>
      <c r="C40" s="11">
        <f t="shared" si="2"/>
        <v>102340.26935099751</v>
      </c>
      <c r="D40" s="11">
        <f t="shared" si="0"/>
        <v>146.47824711606512</v>
      </c>
      <c r="E40" s="11">
        <f t="shared" si="1"/>
        <v>426.41778896248968</v>
      </c>
      <c r="F40" s="12">
        <f t="shared" si="3"/>
        <v>572.89603607855474</v>
      </c>
    </row>
    <row r="41" spans="1:6" x14ac:dyDescent="0.2">
      <c r="A41" s="117"/>
      <c r="B41" s="10">
        <v>34</v>
      </c>
      <c r="C41" s="11">
        <f t="shared" si="2"/>
        <v>102193.79110388145</v>
      </c>
      <c r="D41" s="11">
        <f t="shared" si="0"/>
        <v>147.08857314571543</v>
      </c>
      <c r="E41" s="11">
        <f t="shared" si="1"/>
        <v>425.80746293283943</v>
      </c>
      <c r="F41" s="12">
        <f t="shared" si="3"/>
        <v>572.89603607855486</v>
      </c>
    </row>
    <row r="42" spans="1:6" x14ac:dyDescent="0.2">
      <c r="A42" s="117"/>
      <c r="B42" s="10">
        <v>35</v>
      </c>
      <c r="C42" s="11">
        <f t="shared" si="2"/>
        <v>102046.70253073574</v>
      </c>
      <c r="D42" s="11">
        <f t="shared" si="0"/>
        <v>147.70144220048923</v>
      </c>
      <c r="E42" s="11">
        <f t="shared" si="1"/>
        <v>425.19459387806563</v>
      </c>
      <c r="F42" s="12">
        <f t="shared" si="3"/>
        <v>572.89603607855486</v>
      </c>
    </row>
    <row r="43" spans="1:6" x14ac:dyDescent="0.2">
      <c r="A43" s="118"/>
      <c r="B43" s="13">
        <v>36</v>
      </c>
      <c r="C43" s="14">
        <f t="shared" si="2"/>
        <v>101899.00108853525</v>
      </c>
      <c r="D43" s="14">
        <f t="shared" si="0"/>
        <v>148.31686487632459</v>
      </c>
      <c r="E43" s="14">
        <f t="shared" si="1"/>
        <v>424.57917120223021</v>
      </c>
      <c r="F43" s="15">
        <f t="shared" si="3"/>
        <v>572.89603607855474</v>
      </c>
    </row>
    <row r="44" spans="1:6" ht="12.75" customHeight="1" x14ac:dyDescent="0.2">
      <c r="A44" s="116" t="s">
        <v>79</v>
      </c>
      <c r="B44" s="7">
        <v>37</v>
      </c>
      <c r="C44" s="8">
        <f t="shared" si="2"/>
        <v>101750.68422365893</v>
      </c>
      <c r="D44" s="8">
        <f t="shared" si="0"/>
        <v>148.93485181330925</v>
      </c>
      <c r="E44" s="8">
        <f t="shared" si="1"/>
        <v>423.96118426524555</v>
      </c>
      <c r="F44" s="9">
        <f t="shared" si="3"/>
        <v>572.89603607855474</v>
      </c>
    </row>
    <row r="45" spans="1:6" x14ac:dyDescent="0.2">
      <c r="A45" s="117"/>
      <c r="B45" s="10">
        <v>38</v>
      </c>
      <c r="C45" s="11">
        <f t="shared" si="2"/>
        <v>101601.74937184562</v>
      </c>
      <c r="D45" s="11">
        <f t="shared" si="0"/>
        <v>149.55541369586476</v>
      </c>
      <c r="E45" s="11">
        <f t="shared" si="1"/>
        <v>423.34062238269001</v>
      </c>
      <c r="F45" s="12">
        <f t="shared" si="3"/>
        <v>572.89603607855474</v>
      </c>
    </row>
    <row r="46" spans="1:6" x14ac:dyDescent="0.2">
      <c r="A46" s="117"/>
      <c r="B46" s="10">
        <v>39</v>
      </c>
      <c r="C46" s="11">
        <f t="shared" si="2"/>
        <v>101452.19395814976</v>
      </c>
      <c r="D46" s="11">
        <f t="shared" si="0"/>
        <v>150.17856125293082</v>
      </c>
      <c r="E46" s="11">
        <f t="shared" si="1"/>
        <v>422.71747482562398</v>
      </c>
      <c r="F46" s="12">
        <f t="shared" si="3"/>
        <v>572.89603607855474</v>
      </c>
    </row>
    <row r="47" spans="1:6" x14ac:dyDescent="0.2">
      <c r="A47" s="117"/>
      <c r="B47" s="10">
        <v>40</v>
      </c>
      <c r="C47" s="11">
        <f t="shared" si="2"/>
        <v>101302.01539689682</v>
      </c>
      <c r="D47" s="11">
        <f t="shared" si="0"/>
        <v>150.8043052581514</v>
      </c>
      <c r="E47" s="11">
        <f t="shared" si="1"/>
        <v>422.09173082040348</v>
      </c>
      <c r="F47" s="12">
        <f t="shared" si="3"/>
        <v>572.89603607855486</v>
      </c>
    </row>
    <row r="48" spans="1:6" x14ac:dyDescent="0.2">
      <c r="A48" s="117"/>
      <c r="B48" s="10">
        <v>41</v>
      </c>
      <c r="C48" s="11">
        <f t="shared" si="2"/>
        <v>101151.21109163867</v>
      </c>
      <c r="D48" s="11">
        <f t="shared" si="0"/>
        <v>151.43265653006037</v>
      </c>
      <c r="E48" s="11">
        <f t="shared" si="1"/>
        <v>421.46337954849446</v>
      </c>
      <c r="F48" s="12">
        <f t="shared" si="3"/>
        <v>572.89603607855486</v>
      </c>
    </row>
    <row r="49" spans="1:6" x14ac:dyDescent="0.2">
      <c r="A49" s="117"/>
      <c r="B49" s="10">
        <v>42</v>
      </c>
      <c r="C49" s="11">
        <f t="shared" si="2"/>
        <v>100999.77843510862</v>
      </c>
      <c r="D49" s="11">
        <f t="shared" si="0"/>
        <v>152.06362593226896</v>
      </c>
      <c r="E49" s="11">
        <f t="shared" si="1"/>
        <v>420.83241014628589</v>
      </c>
      <c r="F49" s="12">
        <f t="shared" si="3"/>
        <v>572.89603607855486</v>
      </c>
    </row>
    <row r="50" spans="1:6" x14ac:dyDescent="0.2">
      <c r="A50" s="117"/>
      <c r="B50" s="10">
        <v>43</v>
      </c>
      <c r="C50" s="11">
        <f t="shared" si="2"/>
        <v>100847.71480917635</v>
      </c>
      <c r="D50" s="11">
        <f t="shared" si="0"/>
        <v>152.6972243736534</v>
      </c>
      <c r="E50" s="11">
        <f t="shared" si="1"/>
        <v>420.19881170490146</v>
      </c>
      <c r="F50" s="12">
        <f t="shared" si="3"/>
        <v>572.89603607855486</v>
      </c>
    </row>
    <row r="51" spans="1:6" x14ac:dyDescent="0.2">
      <c r="A51" s="117"/>
      <c r="B51" s="10">
        <v>44</v>
      </c>
      <c r="C51" s="11">
        <f t="shared" si="2"/>
        <v>100695.0175848027</v>
      </c>
      <c r="D51" s="11">
        <f t="shared" si="0"/>
        <v>153.3334628085436</v>
      </c>
      <c r="E51" s="11">
        <f t="shared" si="1"/>
        <v>419.56257327001117</v>
      </c>
      <c r="F51" s="12">
        <f t="shared" si="3"/>
        <v>572.89603607855474</v>
      </c>
    </row>
    <row r="52" spans="1:6" x14ac:dyDescent="0.2">
      <c r="A52" s="117"/>
      <c r="B52" s="10">
        <v>45</v>
      </c>
      <c r="C52" s="11">
        <f t="shared" si="2"/>
        <v>100541.68412199416</v>
      </c>
      <c r="D52" s="11">
        <f t="shared" si="0"/>
        <v>153.9723522369126</v>
      </c>
      <c r="E52" s="11">
        <f t="shared" si="1"/>
        <v>418.92368384164234</v>
      </c>
      <c r="F52" s="12">
        <f t="shared" si="3"/>
        <v>572.89603607855497</v>
      </c>
    </row>
    <row r="53" spans="1:6" x14ac:dyDescent="0.2">
      <c r="A53" s="117"/>
      <c r="B53" s="10">
        <v>46</v>
      </c>
      <c r="C53" s="11">
        <f t="shared" si="2"/>
        <v>100387.71176975724</v>
      </c>
      <c r="D53" s="11">
        <f t="shared" si="0"/>
        <v>154.61390370456633</v>
      </c>
      <c r="E53" s="11">
        <f t="shared" si="1"/>
        <v>418.28213237398847</v>
      </c>
      <c r="F53" s="12">
        <f t="shared" si="3"/>
        <v>572.89603607855474</v>
      </c>
    </row>
    <row r="54" spans="1:6" x14ac:dyDescent="0.2">
      <c r="A54" s="117"/>
      <c r="B54" s="10">
        <v>47</v>
      </c>
      <c r="C54" s="11">
        <f t="shared" si="2"/>
        <v>100233.09786605267</v>
      </c>
      <c r="D54" s="11">
        <f t="shared" si="0"/>
        <v>155.25812830333538</v>
      </c>
      <c r="E54" s="11">
        <f t="shared" si="1"/>
        <v>417.63790777521945</v>
      </c>
      <c r="F54" s="12">
        <f t="shared" si="3"/>
        <v>572.89603607855486</v>
      </c>
    </row>
    <row r="55" spans="1:6" x14ac:dyDescent="0.2">
      <c r="A55" s="118"/>
      <c r="B55" s="13">
        <v>48</v>
      </c>
      <c r="C55" s="14">
        <f t="shared" si="2"/>
        <v>100077.83973774934</v>
      </c>
      <c r="D55" s="14">
        <f t="shared" si="0"/>
        <v>155.90503717126592</v>
      </c>
      <c r="E55" s="14">
        <f t="shared" si="1"/>
        <v>416.99099890728888</v>
      </c>
      <c r="F55" s="15">
        <f t="shared" si="3"/>
        <v>572.89603607855474</v>
      </c>
    </row>
    <row r="56" spans="1:6" ht="12.75" customHeight="1" x14ac:dyDescent="0.2">
      <c r="A56" s="116" t="s">
        <v>80</v>
      </c>
      <c r="B56" s="7">
        <v>49</v>
      </c>
      <c r="C56" s="8">
        <f t="shared" si="2"/>
        <v>99921.934700578073</v>
      </c>
      <c r="D56" s="8">
        <f t="shared" si="0"/>
        <v>156.55464149281289</v>
      </c>
      <c r="E56" s="8">
        <f t="shared" si="1"/>
        <v>416.34139458574191</v>
      </c>
      <c r="F56" s="9">
        <f t="shared" si="3"/>
        <v>572.89603607855474</v>
      </c>
    </row>
    <row r="57" spans="1:6" x14ac:dyDescent="0.2">
      <c r="A57" s="117"/>
      <c r="B57" s="10">
        <v>50</v>
      </c>
      <c r="C57" s="11">
        <f t="shared" si="2"/>
        <v>99765.380059085262</v>
      </c>
      <c r="D57" s="11">
        <f t="shared" si="0"/>
        <v>157.20695249903289</v>
      </c>
      <c r="E57" s="11">
        <f t="shared" si="1"/>
        <v>415.68908357952193</v>
      </c>
      <c r="F57" s="12">
        <f t="shared" si="3"/>
        <v>572.89603607855486</v>
      </c>
    </row>
    <row r="58" spans="1:6" x14ac:dyDescent="0.2">
      <c r="A58" s="117"/>
      <c r="B58" s="10">
        <v>51</v>
      </c>
      <c r="C58" s="11">
        <f t="shared" si="2"/>
        <v>99608.173106586226</v>
      </c>
      <c r="D58" s="11">
        <f t="shared" si="0"/>
        <v>157.86198146777892</v>
      </c>
      <c r="E58" s="11">
        <f t="shared" si="1"/>
        <v>415.03405461077591</v>
      </c>
      <c r="F58" s="12">
        <f t="shared" si="3"/>
        <v>572.89603607855486</v>
      </c>
    </row>
    <row r="59" spans="1:6" x14ac:dyDescent="0.2">
      <c r="A59" s="117"/>
      <c r="B59" s="10">
        <v>52</v>
      </c>
      <c r="C59" s="11">
        <f t="shared" si="2"/>
        <v>99450.311125118445</v>
      </c>
      <c r="D59" s="11">
        <f t="shared" si="0"/>
        <v>158.51973972389459</v>
      </c>
      <c r="E59" s="11">
        <f t="shared" si="1"/>
        <v>414.3762963546601</v>
      </c>
      <c r="F59" s="12">
        <f t="shared" si="3"/>
        <v>572.89603607855474</v>
      </c>
    </row>
    <row r="60" spans="1:6" x14ac:dyDescent="0.2">
      <c r="A60" s="117"/>
      <c r="B60" s="10">
        <v>53</v>
      </c>
      <c r="C60" s="11">
        <f t="shared" si="2"/>
        <v>99291.79138539455</v>
      </c>
      <c r="D60" s="11">
        <f t="shared" si="0"/>
        <v>159.1802386394109</v>
      </c>
      <c r="E60" s="11">
        <f t="shared" si="1"/>
        <v>413.71579743914396</v>
      </c>
      <c r="F60" s="12">
        <f t="shared" si="3"/>
        <v>572.89603607855486</v>
      </c>
    </row>
    <row r="61" spans="1:6" x14ac:dyDescent="0.2">
      <c r="A61" s="117"/>
      <c r="B61" s="10">
        <v>54</v>
      </c>
      <c r="C61" s="11">
        <f t="shared" si="2"/>
        <v>99132.611146755138</v>
      </c>
      <c r="D61" s="11">
        <f t="shared" si="0"/>
        <v>159.84348963374177</v>
      </c>
      <c r="E61" s="11">
        <f t="shared" si="1"/>
        <v>413.05254644481306</v>
      </c>
      <c r="F61" s="12">
        <f t="shared" si="3"/>
        <v>572.89603607855486</v>
      </c>
    </row>
    <row r="62" spans="1:6" x14ac:dyDescent="0.2">
      <c r="A62" s="117"/>
      <c r="B62" s="10">
        <v>55</v>
      </c>
      <c r="C62" s="11">
        <f t="shared" si="2"/>
        <v>98972.767657121396</v>
      </c>
      <c r="D62" s="11">
        <f t="shared" si="0"/>
        <v>160.50950417388233</v>
      </c>
      <c r="E62" s="11">
        <f t="shared" si="1"/>
        <v>412.38653190467249</v>
      </c>
      <c r="F62" s="12">
        <f t="shared" si="3"/>
        <v>572.89603607855486</v>
      </c>
    </row>
    <row r="63" spans="1:6" x14ac:dyDescent="0.2">
      <c r="A63" s="117"/>
      <c r="B63" s="10">
        <v>56</v>
      </c>
      <c r="C63" s="11">
        <f t="shared" si="2"/>
        <v>98812.258152947514</v>
      </c>
      <c r="D63" s="11">
        <f t="shared" si="0"/>
        <v>161.1782937746068</v>
      </c>
      <c r="E63" s="11">
        <f t="shared" si="1"/>
        <v>411.71774230394789</v>
      </c>
      <c r="F63" s="12">
        <f t="shared" si="3"/>
        <v>572.89603607855474</v>
      </c>
    </row>
    <row r="64" spans="1:6" x14ac:dyDescent="0.2">
      <c r="A64" s="117"/>
      <c r="B64" s="10">
        <v>57</v>
      </c>
      <c r="C64" s="11">
        <f t="shared" si="2"/>
        <v>98651.079859172911</v>
      </c>
      <c r="D64" s="11">
        <f t="shared" si="0"/>
        <v>161.84986999866771</v>
      </c>
      <c r="E64" s="11">
        <f t="shared" si="1"/>
        <v>411.04616607988714</v>
      </c>
      <c r="F64" s="12">
        <f t="shared" si="3"/>
        <v>572.89603607855486</v>
      </c>
    </row>
    <row r="65" spans="1:7" x14ac:dyDescent="0.2">
      <c r="A65" s="117"/>
      <c r="B65" s="10">
        <v>58</v>
      </c>
      <c r="C65" s="11">
        <f t="shared" si="2"/>
        <v>98489.229989174244</v>
      </c>
      <c r="D65" s="11">
        <f t="shared" si="0"/>
        <v>162.52424445699552</v>
      </c>
      <c r="E65" s="11">
        <f t="shared" si="1"/>
        <v>410.37179162155934</v>
      </c>
      <c r="F65" s="12">
        <f t="shared" si="3"/>
        <v>572.89603607855486</v>
      </c>
    </row>
    <row r="66" spans="1:7" x14ac:dyDescent="0.2">
      <c r="A66" s="117"/>
      <c r="B66" s="10">
        <v>59</v>
      </c>
      <c r="C66" s="11">
        <f t="shared" si="2"/>
        <v>98326.705744717256</v>
      </c>
      <c r="D66" s="11">
        <f t="shared" si="0"/>
        <v>163.20142880889961</v>
      </c>
      <c r="E66" s="11">
        <f t="shared" si="1"/>
        <v>409.69460726965519</v>
      </c>
      <c r="F66" s="12">
        <f t="shared" si="3"/>
        <v>572.89603607855474</v>
      </c>
    </row>
    <row r="67" spans="1:7" x14ac:dyDescent="0.2">
      <c r="A67" s="118"/>
      <c r="B67" s="13">
        <v>60</v>
      </c>
      <c r="C67" s="14">
        <f t="shared" si="2"/>
        <v>98163.504315908358</v>
      </c>
      <c r="D67" s="14">
        <f t="shared" si="0"/>
        <v>163.88143476227012</v>
      </c>
      <c r="E67" s="14">
        <f t="shared" si="1"/>
        <v>409.01460131628488</v>
      </c>
      <c r="F67" s="15">
        <f t="shared" si="3"/>
        <v>572.89603607855497</v>
      </c>
      <c r="G67" s="20">
        <f>SUM(E8:E67)</f>
        <v>25653.385045859359</v>
      </c>
    </row>
    <row r="68" spans="1:7" ht="12.75" customHeight="1" x14ac:dyDescent="0.2">
      <c r="A68" s="116" t="s">
        <v>81</v>
      </c>
      <c r="B68" s="7">
        <v>61</v>
      </c>
      <c r="C68" s="8">
        <f t="shared" si="2"/>
        <v>97999.62288114609</v>
      </c>
      <c r="D68" s="8">
        <f t="shared" si="0"/>
        <v>164.5642740737795</v>
      </c>
      <c r="E68" s="8">
        <f t="shared" si="1"/>
        <v>408.33176200477533</v>
      </c>
      <c r="F68" s="9">
        <f t="shared" si="3"/>
        <v>572.89603607855486</v>
      </c>
    </row>
    <row r="69" spans="1:7" x14ac:dyDescent="0.2">
      <c r="A69" s="117"/>
      <c r="B69" s="10">
        <v>62</v>
      </c>
      <c r="C69" s="11">
        <f t="shared" si="2"/>
        <v>97835.058607072307</v>
      </c>
      <c r="D69" s="11">
        <f t="shared" si="0"/>
        <v>165.24995854908693</v>
      </c>
      <c r="E69" s="11">
        <f t="shared" si="1"/>
        <v>407.64607752946796</v>
      </c>
      <c r="F69" s="12">
        <f t="shared" si="3"/>
        <v>572.89603607855486</v>
      </c>
    </row>
    <row r="70" spans="1:7" x14ac:dyDescent="0.2">
      <c r="A70" s="117"/>
      <c r="B70" s="10">
        <v>63</v>
      </c>
      <c r="C70" s="11">
        <f t="shared" si="2"/>
        <v>97669.80864852322</v>
      </c>
      <c r="D70" s="11">
        <f t="shared" si="0"/>
        <v>165.9385000430415</v>
      </c>
      <c r="E70" s="11">
        <f t="shared" si="1"/>
        <v>406.95753603551339</v>
      </c>
      <c r="F70" s="12">
        <f t="shared" si="3"/>
        <v>572.89603607855486</v>
      </c>
    </row>
    <row r="71" spans="1:7" x14ac:dyDescent="0.2">
      <c r="A71" s="117"/>
      <c r="B71" s="10">
        <v>64</v>
      </c>
      <c r="C71" s="11">
        <f t="shared" si="2"/>
        <v>97503.870148480171</v>
      </c>
      <c r="D71" s="11">
        <f t="shared" si="0"/>
        <v>166.62991045988747</v>
      </c>
      <c r="E71" s="11">
        <f t="shared" si="1"/>
        <v>406.26612561866739</v>
      </c>
      <c r="F71" s="12">
        <f t="shared" si="3"/>
        <v>572.89603607855486</v>
      </c>
    </row>
    <row r="72" spans="1:7" x14ac:dyDescent="0.2">
      <c r="A72" s="117"/>
      <c r="B72" s="10">
        <v>65</v>
      </c>
      <c r="C72" s="11">
        <f t="shared" si="2"/>
        <v>97337.240238020284</v>
      </c>
      <c r="D72" s="11">
        <f t="shared" ref="D72:D135" si="4">PPMT($C$2/12,1,($C$3*12)+1-B72,C72,0)*-1</f>
        <v>167.32420175347031</v>
      </c>
      <c r="E72" s="11">
        <f t="shared" ref="E72:E135" si="5">IPMT($C$2/12,1,($C$3*12)+1-B72,C72,0)*-1</f>
        <v>405.57183432508452</v>
      </c>
      <c r="F72" s="12">
        <f t="shared" si="3"/>
        <v>572.89603607855486</v>
      </c>
    </row>
    <row r="73" spans="1:7" x14ac:dyDescent="0.2">
      <c r="A73" s="117"/>
      <c r="B73" s="10">
        <v>66</v>
      </c>
      <c r="C73" s="11">
        <f t="shared" si="2"/>
        <v>97169.916036266819</v>
      </c>
      <c r="D73" s="11">
        <f t="shared" si="4"/>
        <v>168.02138592744311</v>
      </c>
      <c r="E73" s="11">
        <f t="shared" si="5"/>
        <v>404.87465015111172</v>
      </c>
      <c r="F73" s="12">
        <f t="shared" si="3"/>
        <v>572.89603607855486</v>
      </c>
    </row>
    <row r="74" spans="1:7" x14ac:dyDescent="0.2">
      <c r="A74" s="117"/>
      <c r="B74" s="10">
        <v>67</v>
      </c>
      <c r="C74" s="11">
        <f t="shared" ref="C74:C137" si="6">C73-D73</f>
        <v>97001.894650339382</v>
      </c>
      <c r="D74" s="11">
        <f t="shared" si="4"/>
        <v>168.72147503547421</v>
      </c>
      <c r="E74" s="11">
        <f t="shared" si="5"/>
        <v>404.17456104308076</v>
      </c>
      <c r="F74" s="12">
        <f t="shared" ref="F74:F137" si="7">SUM(D74:E74)</f>
        <v>572.89603607855497</v>
      </c>
    </row>
    <row r="75" spans="1:7" x14ac:dyDescent="0.2">
      <c r="A75" s="117"/>
      <c r="B75" s="10">
        <v>68</v>
      </c>
      <c r="C75" s="11">
        <f t="shared" si="6"/>
        <v>96833.173175303906</v>
      </c>
      <c r="D75" s="11">
        <f t="shared" si="4"/>
        <v>169.42448118145526</v>
      </c>
      <c r="E75" s="11">
        <f t="shared" si="5"/>
        <v>403.47155489709957</v>
      </c>
      <c r="F75" s="12">
        <f t="shared" si="7"/>
        <v>572.89603607855486</v>
      </c>
    </row>
    <row r="76" spans="1:7" x14ac:dyDescent="0.2">
      <c r="A76" s="117"/>
      <c r="B76" s="10">
        <v>69</v>
      </c>
      <c r="C76" s="11">
        <f t="shared" si="6"/>
        <v>96663.748694122449</v>
      </c>
      <c r="D76" s="11">
        <f t="shared" si="4"/>
        <v>170.13041651971139</v>
      </c>
      <c r="E76" s="11">
        <f t="shared" si="5"/>
        <v>402.76561955884353</v>
      </c>
      <c r="F76" s="12">
        <f t="shared" si="7"/>
        <v>572.89603607855497</v>
      </c>
    </row>
    <row r="77" spans="1:7" x14ac:dyDescent="0.2">
      <c r="A77" s="117"/>
      <c r="B77" s="10">
        <v>70</v>
      </c>
      <c r="C77" s="11">
        <f t="shared" si="6"/>
        <v>96493.618277602742</v>
      </c>
      <c r="D77" s="11">
        <f t="shared" si="4"/>
        <v>170.83929325521018</v>
      </c>
      <c r="E77" s="11">
        <f t="shared" si="5"/>
        <v>402.05674282334479</v>
      </c>
      <c r="F77" s="12">
        <f t="shared" si="7"/>
        <v>572.89603607855497</v>
      </c>
    </row>
    <row r="78" spans="1:7" x14ac:dyDescent="0.2">
      <c r="A78" s="117"/>
      <c r="B78" s="10">
        <v>71</v>
      </c>
      <c r="C78" s="11">
        <f t="shared" si="6"/>
        <v>96322.778984347533</v>
      </c>
      <c r="D78" s="11">
        <f t="shared" si="4"/>
        <v>171.55112364377356</v>
      </c>
      <c r="E78" s="11">
        <f t="shared" si="5"/>
        <v>401.34491243478141</v>
      </c>
      <c r="F78" s="12">
        <f t="shared" si="7"/>
        <v>572.89603607855497</v>
      </c>
    </row>
    <row r="79" spans="1:7" x14ac:dyDescent="0.2">
      <c r="A79" s="118"/>
      <c r="B79" s="13">
        <v>72</v>
      </c>
      <c r="C79" s="14">
        <f t="shared" si="6"/>
        <v>96151.227860703759</v>
      </c>
      <c r="D79" s="14">
        <f t="shared" si="4"/>
        <v>172.26591999228927</v>
      </c>
      <c r="E79" s="14">
        <f t="shared" si="5"/>
        <v>400.63011608626567</v>
      </c>
      <c r="F79" s="15">
        <f t="shared" si="7"/>
        <v>572.89603607855497</v>
      </c>
    </row>
    <row r="80" spans="1:7" ht="12.75" customHeight="1" x14ac:dyDescent="0.2">
      <c r="A80" s="116" t="s">
        <v>82</v>
      </c>
      <c r="B80" s="7">
        <v>73</v>
      </c>
      <c r="C80" s="8">
        <f t="shared" si="6"/>
        <v>95978.961940711466</v>
      </c>
      <c r="D80" s="8">
        <f t="shared" si="4"/>
        <v>172.98369465892384</v>
      </c>
      <c r="E80" s="8">
        <f t="shared" si="5"/>
        <v>399.91234141963116</v>
      </c>
      <c r="F80" s="9">
        <f t="shared" si="7"/>
        <v>572.89603607855497</v>
      </c>
    </row>
    <row r="81" spans="1:6" x14ac:dyDescent="0.2">
      <c r="A81" s="117"/>
      <c r="B81" s="10">
        <v>74</v>
      </c>
      <c r="C81" s="11">
        <f t="shared" si="6"/>
        <v>95805.978246052546</v>
      </c>
      <c r="D81" s="11">
        <f t="shared" si="4"/>
        <v>173.70446005333594</v>
      </c>
      <c r="E81" s="11">
        <f t="shared" si="5"/>
        <v>399.19157602521886</v>
      </c>
      <c r="F81" s="12">
        <f t="shared" si="7"/>
        <v>572.89603607855474</v>
      </c>
    </row>
    <row r="82" spans="1:6" x14ac:dyDescent="0.2">
      <c r="A82" s="117"/>
      <c r="B82" s="10">
        <v>75</v>
      </c>
      <c r="C82" s="11">
        <f t="shared" si="6"/>
        <v>95632.273785999205</v>
      </c>
      <c r="D82" s="11">
        <f t="shared" si="4"/>
        <v>174.42822863689159</v>
      </c>
      <c r="E82" s="11">
        <f t="shared" si="5"/>
        <v>398.46780744166335</v>
      </c>
      <c r="F82" s="12">
        <f t="shared" si="7"/>
        <v>572.89603607855497</v>
      </c>
    </row>
    <row r="83" spans="1:6" x14ac:dyDescent="0.2">
      <c r="A83" s="117"/>
      <c r="B83" s="10">
        <v>76</v>
      </c>
      <c r="C83" s="11">
        <f t="shared" si="6"/>
        <v>95457.845557362307</v>
      </c>
      <c r="D83" s="11">
        <f t="shared" si="4"/>
        <v>175.15501292287857</v>
      </c>
      <c r="E83" s="11">
        <f t="shared" si="5"/>
        <v>397.74102315567626</v>
      </c>
      <c r="F83" s="12">
        <f t="shared" si="7"/>
        <v>572.89603607855486</v>
      </c>
    </row>
    <row r="84" spans="1:6" x14ac:dyDescent="0.2">
      <c r="A84" s="117"/>
      <c r="B84" s="10">
        <v>77</v>
      </c>
      <c r="C84" s="11">
        <f t="shared" si="6"/>
        <v>95282.690544439422</v>
      </c>
      <c r="D84" s="11">
        <f t="shared" si="4"/>
        <v>175.8848254767239</v>
      </c>
      <c r="E84" s="11">
        <f t="shared" si="5"/>
        <v>397.0112106018309</v>
      </c>
      <c r="F84" s="12">
        <f t="shared" si="7"/>
        <v>572.89603607855474</v>
      </c>
    </row>
    <row r="85" spans="1:6" x14ac:dyDescent="0.2">
      <c r="A85" s="117"/>
      <c r="B85" s="10">
        <v>78</v>
      </c>
      <c r="C85" s="11">
        <f t="shared" si="6"/>
        <v>95106.8057189627</v>
      </c>
      <c r="D85" s="11">
        <f t="shared" si="4"/>
        <v>176.6176789162102</v>
      </c>
      <c r="E85" s="11">
        <f t="shared" si="5"/>
        <v>396.27835716234449</v>
      </c>
      <c r="F85" s="12">
        <f t="shared" si="7"/>
        <v>572.89603607855474</v>
      </c>
    </row>
    <row r="86" spans="1:6" x14ac:dyDescent="0.2">
      <c r="A86" s="117"/>
      <c r="B86" s="10">
        <v>79</v>
      </c>
      <c r="C86" s="11">
        <f t="shared" si="6"/>
        <v>94930.188040046487</v>
      </c>
      <c r="D86" s="11">
        <f t="shared" si="4"/>
        <v>177.35358591169447</v>
      </c>
      <c r="E86" s="11">
        <f t="shared" si="5"/>
        <v>395.54245016686036</v>
      </c>
      <c r="F86" s="12">
        <f t="shared" si="7"/>
        <v>572.89603607855486</v>
      </c>
    </row>
    <row r="87" spans="1:6" x14ac:dyDescent="0.2">
      <c r="A87" s="117"/>
      <c r="B87" s="10">
        <v>80</v>
      </c>
      <c r="C87" s="11">
        <f t="shared" si="6"/>
        <v>94752.834454134791</v>
      </c>
      <c r="D87" s="11">
        <f t="shared" si="4"/>
        <v>178.09255918632655</v>
      </c>
      <c r="E87" s="11">
        <f t="shared" si="5"/>
        <v>394.80347689222828</v>
      </c>
      <c r="F87" s="12">
        <f t="shared" si="7"/>
        <v>572.89603607855486</v>
      </c>
    </row>
    <row r="88" spans="1:6" x14ac:dyDescent="0.2">
      <c r="A88" s="117"/>
      <c r="B88" s="10">
        <v>81</v>
      </c>
      <c r="C88" s="11">
        <f t="shared" si="6"/>
        <v>94574.741894948471</v>
      </c>
      <c r="D88" s="11">
        <f t="shared" si="4"/>
        <v>178.83461151626955</v>
      </c>
      <c r="E88" s="11">
        <f t="shared" si="5"/>
        <v>394.06142456228531</v>
      </c>
      <c r="F88" s="12">
        <f t="shared" si="7"/>
        <v>572.89603607855486</v>
      </c>
    </row>
    <row r="89" spans="1:6" x14ac:dyDescent="0.2">
      <c r="A89" s="117"/>
      <c r="B89" s="10">
        <v>82</v>
      </c>
      <c r="C89" s="11">
        <f t="shared" si="6"/>
        <v>94395.9072834322</v>
      </c>
      <c r="D89" s="11">
        <f t="shared" si="4"/>
        <v>179.57975573092068</v>
      </c>
      <c r="E89" s="11">
        <f t="shared" si="5"/>
        <v>393.31628034763418</v>
      </c>
      <c r="F89" s="12">
        <f t="shared" si="7"/>
        <v>572.89603607855486</v>
      </c>
    </row>
    <row r="90" spans="1:6" x14ac:dyDescent="0.2">
      <c r="A90" s="117"/>
      <c r="B90" s="10">
        <v>83</v>
      </c>
      <c r="C90" s="11">
        <f t="shared" si="6"/>
        <v>94216.327527701273</v>
      </c>
      <c r="D90" s="11">
        <f t="shared" si="4"/>
        <v>180.3280047131328</v>
      </c>
      <c r="E90" s="11">
        <f t="shared" si="5"/>
        <v>392.56803136542197</v>
      </c>
      <c r="F90" s="12">
        <f t="shared" si="7"/>
        <v>572.89603607855474</v>
      </c>
    </row>
    <row r="91" spans="1:6" x14ac:dyDescent="0.2">
      <c r="A91" s="118"/>
      <c r="B91" s="13">
        <v>84</v>
      </c>
      <c r="C91" s="14">
        <f t="shared" si="6"/>
        <v>94035.999522988146</v>
      </c>
      <c r="D91" s="14">
        <f t="shared" si="4"/>
        <v>181.07937139943758</v>
      </c>
      <c r="E91" s="14">
        <f t="shared" si="5"/>
        <v>391.81666467911725</v>
      </c>
      <c r="F91" s="15">
        <f t="shared" si="7"/>
        <v>572.89603607855486</v>
      </c>
    </row>
    <row r="92" spans="1:6" ht="12.75" customHeight="1" x14ac:dyDescent="0.2">
      <c r="A92" s="116" t="s">
        <v>83</v>
      </c>
      <c r="B92" s="7">
        <v>85</v>
      </c>
      <c r="C92" s="8">
        <f t="shared" si="6"/>
        <v>93854.920151588711</v>
      </c>
      <c r="D92" s="8">
        <f t="shared" si="4"/>
        <v>181.83386878026852</v>
      </c>
      <c r="E92" s="8">
        <f t="shared" si="5"/>
        <v>391.06216729828628</v>
      </c>
      <c r="F92" s="9">
        <f t="shared" si="7"/>
        <v>572.89603607855474</v>
      </c>
    </row>
    <row r="93" spans="1:6" x14ac:dyDescent="0.2">
      <c r="A93" s="117"/>
      <c r="B93" s="10">
        <v>86</v>
      </c>
      <c r="C93" s="11">
        <f t="shared" si="6"/>
        <v>93673.086282808435</v>
      </c>
      <c r="D93" s="11">
        <f t="shared" si="4"/>
        <v>182.59150990018631</v>
      </c>
      <c r="E93" s="11">
        <f t="shared" si="5"/>
        <v>390.30452617836846</v>
      </c>
      <c r="F93" s="12">
        <f t="shared" si="7"/>
        <v>572.89603607855474</v>
      </c>
    </row>
    <row r="94" spans="1:6" x14ac:dyDescent="0.2">
      <c r="A94" s="117"/>
      <c r="B94" s="10">
        <v>87</v>
      </c>
      <c r="C94" s="11">
        <f t="shared" si="6"/>
        <v>93490.494772908249</v>
      </c>
      <c r="D94" s="11">
        <f t="shared" si="4"/>
        <v>183.35230785810379</v>
      </c>
      <c r="E94" s="11">
        <f t="shared" si="5"/>
        <v>389.54372822045104</v>
      </c>
      <c r="F94" s="12">
        <f t="shared" si="7"/>
        <v>572.89603607855486</v>
      </c>
    </row>
    <row r="95" spans="1:6" x14ac:dyDescent="0.2">
      <c r="A95" s="117"/>
      <c r="B95" s="10">
        <v>88</v>
      </c>
      <c r="C95" s="11">
        <f t="shared" si="6"/>
        <v>93307.142465050143</v>
      </c>
      <c r="D95" s="11">
        <f t="shared" si="4"/>
        <v>184.11627580751249</v>
      </c>
      <c r="E95" s="11">
        <f t="shared" si="5"/>
        <v>388.77976027104228</v>
      </c>
      <c r="F95" s="12">
        <f t="shared" si="7"/>
        <v>572.89603607855474</v>
      </c>
    </row>
    <row r="96" spans="1:6" x14ac:dyDescent="0.2">
      <c r="A96" s="117"/>
      <c r="B96" s="10">
        <v>89</v>
      </c>
      <c r="C96" s="11">
        <f t="shared" si="6"/>
        <v>93123.026189242635</v>
      </c>
      <c r="D96" s="11">
        <f t="shared" si="4"/>
        <v>184.88342695671051</v>
      </c>
      <c r="E96" s="11">
        <f t="shared" si="5"/>
        <v>388.01260912184438</v>
      </c>
      <c r="F96" s="12">
        <f t="shared" si="7"/>
        <v>572.89603607855486</v>
      </c>
    </row>
    <row r="97" spans="1:6" x14ac:dyDescent="0.2">
      <c r="A97" s="117"/>
      <c r="B97" s="10">
        <v>90</v>
      </c>
      <c r="C97" s="11">
        <f t="shared" si="6"/>
        <v>92938.142762285919</v>
      </c>
      <c r="D97" s="11">
        <f t="shared" si="4"/>
        <v>185.65377456903016</v>
      </c>
      <c r="E97" s="11">
        <f t="shared" si="5"/>
        <v>387.24226150952472</v>
      </c>
      <c r="F97" s="12">
        <f t="shared" si="7"/>
        <v>572.89603607855486</v>
      </c>
    </row>
    <row r="98" spans="1:6" x14ac:dyDescent="0.2">
      <c r="A98" s="117"/>
      <c r="B98" s="10">
        <v>91</v>
      </c>
      <c r="C98" s="11">
        <f t="shared" si="6"/>
        <v>92752.48898771689</v>
      </c>
      <c r="D98" s="11">
        <f t="shared" si="4"/>
        <v>186.42733196306767</v>
      </c>
      <c r="E98" s="11">
        <f t="shared" si="5"/>
        <v>386.46870411548701</v>
      </c>
      <c r="F98" s="12">
        <f t="shared" si="7"/>
        <v>572.89603607855474</v>
      </c>
    </row>
    <row r="99" spans="1:6" x14ac:dyDescent="0.2">
      <c r="A99" s="117"/>
      <c r="B99" s="10">
        <v>92</v>
      </c>
      <c r="C99" s="11">
        <f t="shared" si="6"/>
        <v>92566.061655753816</v>
      </c>
      <c r="D99" s="11">
        <f t="shared" si="4"/>
        <v>187.20411251291387</v>
      </c>
      <c r="E99" s="11">
        <f t="shared" si="5"/>
        <v>385.69192356564088</v>
      </c>
      <c r="F99" s="12">
        <f t="shared" si="7"/>
        <v>572.89603607855474</v>
      </c>
    </row>
    <row r="100" spans="1:6" x14ac:dyDescent="0.2">
      <c r="A100" s="117"/>
      <c r="B100" s="10">
        <v>93</v>
      </c>
      <c r="C100" s="11">
        <f t="shared" si="6"/>
        <v>92378.857543240898</v>
      </c>
      <c r="D100" s="11">
        <f t="shared" si="4"/>
        <v>187.98412964838431</v>
      </c>
      <c r="E100" s="11">
        <f t="shared" si="5"/>
        <v>384.9119064301704</v>
      </c>
      <c r="F100" s="12">
        <f t="shared" si="7"/>
        <v>572.89603607855474</v>
      </c>
    </row>
    <row r="101" spans="1:6" x14ac:dyDescent="0.2">
      <c r="A101" s="117"/>
      <c r="B101" s="10">
        <v>94</v>
      </c>
      <c r="C101" s="11">
        <f t="shared" si="6"/>
        <v>92190.873413592519</v>
      </c>
      <c r="D101" s="11">
        <f t="shared" si="4"/>
        <v>188.76739685525263</v>
      </c>
      <c r="E101" s="11">
        <f t="shared" si="5"/>
        <v>384.12863922330217</v>
      </c>
      <c r="F101" s="12">
        <f t="shared" si="7"/>
        <v>572.89603607855474</v>
      </c>
    </row>
    <row r="102" spans="1:6" x14ac:dyDescent="0.2">
      <c r="A102" s="117"/>
      <c r="B102" s="10">
        <v>95</v>
      </c>
      <c r="C102" s="11">
        <f t="shared" si="6"/>
        <v>92002.106016737263</v>
      </c>
      <c r="D102" s="11">
        <f t="shared" si="4"/>
        <v>189.55392767548287</v>
      </c>
      <c r="E102" s="11">
        <f t="shared" si="5"/>
        <v>383.3421084030719</v>
      </c>
      <c r="F102" s="12">
        <f t="shared" si="7"/>
        <v>572.89603607855474</v>
      </c>
    </row>
    <row r="103" spans="1:6" x14ac:dyDescent="0.2">
      <c r="A103" s="118"/>
      <c r="B103" s="13">
        <v>96</v>
      </c>
      <c r="C103" s="14">
        <f t="shared" si="6"/>
        <v>91812.552089061777</v>
      </c>
      <c r="D103" s="14">
        <f t="shared" si="4"/>
        <v>190.34373570746396</v>
      </c>
      <c r="E103" s="14">
        <f t="shared" si="5"/>
        <v>382.55230037109072</v>
      </c>
      <c r="F103" s="15">
        <f t="shared" si="7"/>
        <v>572.89603607855474</v>
      </c>
    </row>
    <row r="104" spans="1:6" ht="12.75" customHeight="1" x14ac:dyDescent="0.2">
      <c r="A104" s="116" t="s">
        <v>84</v>
      </c>
      <c r="B104" s="7">
        <v>97</v>
      </c>
      <c r="C104" s="8">
        <f t="shared" si="6"/>
        <v>91622.208353354319</v>
      </c>
      <c r="D104" s="8">
        <f t="shared" si="4"/>
        <v>191.13683460624509</v>
      </c>
      <c r="E104" s="8">
        <f t="shared" si="5"/>
        <v>381.75920147230966</v>
      </c>
      <c r="F104" s="9">
        <f t="shared" si="7"/>
        <v>572.89603607855474</v>
      </c>
    </row>
    <row r="105" spans="1:6" x14ac:dyDescent="0.2">
      <c r="A105" s="117"/>
      <c r="B105" s="10">
        <v>98</v>
      </c>
      <c r="C105" s="11">
        <f t="shared" si="6"/>
        <v>91431.071518748067</v>
      </c>
      <c r="D105" s="11">
        <f t="shared" si="4"/>
        <v>191.93323808377104</v>
      </c>
      <c r="E105" s="11">
        <f t="shared" si="5"/>
        <v>380.96279799478361</v>
      </c>
      <c r="F105" s="12">
        <f t="shared" si="7"/>
        <v>572.89603607855463</v>
      </c>
    </row>
    <row r="106" spans="1:6" x14ac:dyDescent="0.2">
      <c r="A106" s="117"/>
      <c r="B106" s="10">
        <v>99</v>
      </c>
      <c r="C106" s="11">
        <f t="shared" si="6"/>
        <v>91239.138280664294</v>
      </c>
      <c r="D106" s="11">
        <f t="shared" si="4"/>
        <v>192.7329599091201</v>
      </c>
      <c r="E106" s="11">
        <f t="shared" si="5"/>
        <v>380.16307616943448</v>
      </c>
      <c r="F106" s="12">
        <f t="shared" si="7"/>
        <v>572.89603607855452</v>
      </c>
    </row>
    <row r="107" spans="1:6" x14ac:dyDescent="0.2">
      <c r="A107" s="117"/>
      <c r="B107" s="10">
        <v>100</v>
      </c>
      <c r="C107" s="11">
        <f t="shared" si="6"/>
        <v>91046.405320755177</v>
      </c>
      <c r="D107" s="11">
        <f t="shared" si="4"/>
        <v>193.53601390874147</v>
      </c>
      <c r="E107" s="11">
        <f t="shared" si="5"/>
        <v>379.36002216981325</v>
      </c>
      <c r="F107" s="12">
        <f t="shared" si="7"/>
        <v>572.89603607855474</v>
      </c>
    </row>
    <row r="108" spans="1:6" x14ac:dyDescent="0.2">
      <c r="A108" s="117"/>
      <c r="B108" s="10">
        <v>101</v>
      </c>
      <c r="C108" s="11">
        <f t="shared" si="6"/>
        <v>90852.869306846434</v>
      </c>
      <c r="D108" s="11">
        <f t="shared" si="4"/>
        <v>194.34241396669458</v>
      </c>
      <c r="E108" s="11">
        <f t="shared" si="5"/>
        <v>378.55362211186014</v>
      </c>
      <c r="F108" s="12">
        <f t="shared" si="7"/>
        <v>572.89603607855474</v>
      </c>
    </row>
    <row r="109" spans="1:6" x14ac:dyDescent="0.2">
      <c r="A109" s="117"/>
      <c r="B109" s="10">
        <v>102</v>
      </c>
      <c r="C109" s="11">
        <f t="shared" si="6"/>
        <v>90658.526892879745</v>
      </c>
      <c r="D109" s="11">
        <f t="shared" si="4"/>
        <v>195.15217402488912</v>
      </c>
      <c r="E109" s="11">
        <f t="shared" si="5"/>
        <v>377.74386205366562</v>
      </c>
      <c r="F109" s="12">
        <f t="shared" si="7"/>
        <v>572.89603607855474</v>
      </c>
    </row>
    <row r="110" spans="1:6" x14ac:dyDescent="0.2">
      <c r="A110" s="117"/>
      <c r="B110" s="10">
        <v>103</v>
      </c>
      <c r="C110" s="11">
        <f t="shared" si="6"/>
        <v>90463.374718854859</v>
      </c>
      <c r="D110" s="11">
        <f t="shared" si="4"/>
        <v>195.96530808332619</v>
      </c>
      <c r="E110" s="11">
        <f t="shared" si="5"/>
        <v>376.93072799522855</v>
      </c>
      <c r="F110" s="12">
        <f t="shared" si="7"/>
        <v>572.89603607855474</v>
      </c>
    </row>
    <row r="111" spans="1:6" x14ac:dyDescent="0.2">
      <c r="A111" s="117"/>
      <c r="B111" s="10">
        <v>104</v>
      </c>
      <c r="C111" s="11">
        <f t="shared" si="6"/>
        <v>90267.409410771535</v>
      </c>
      <c r="D111" s="11">
        <f t="shared" si="4"/>
        <v>196.78183020034004</v>
      </c>
      <c r="E111" s="11">
        <f t="shared" si="5"/>
        <v>376.1142058782147</v>
      </c>
      <c r="F111" s="12">
        <f t="shared" si="7"/>
        <v>572.89603607855474</v>
      </c>
    </row>
    <row r="112" spans="1:6" x14ac:dyDescent="0.2">
      <c r="A112" s="117"/>
      <c r="B112" s="10">
        <v>105</v>
      </c>
      <c r="C112" s="11">
        <f t="shared" si="6"/>
        <v>90070.627580571192</v>
      </c>
      <c r="D112" s="11">
        <f t="shared" si="4"/>
        <v>197.60175449284142</v>
      </c>
      <c r="E112" s="11">
        <f t="shared" si="5"/>
        <v>375.29428158571329</v>
      </c>
      <c r="F112" s="12">
        <f t="shared" si="7"/>
        <v>572.89603607855474</v>
      </c>
    </row>
    <row r="113" spans="1:6" x14ac:dyDescent="0.2">
      <c r="A113" s="117"/>
      <c r="B113" s="10">
        <v>106</v>
      </c>
      <c r="C113" s="11">
        <f t="shared" si="6"/>
        <v>89873.025826078345</v>
      </c>
      <c r="D113" s="11">
        <f t="shared" si="4"/>
        <v>198.42509513656162</v>
      </c>
      <c r="E113" s="11">
        <f t="shared" si="5"/>
        <v>374.47094094199309</v>
      </c>
      <c r="F113" s="12">
        <f t="shared" si="7"/>
        <v>572.89603607855474</v>
      </c>
    </row>
    <row r="114" spans="1:6" x14ac:dyDescent="0.2">
      <c r="A114" s="117"/>
      <c r="B114" s="10">
        <v>107</v>
      </c>
      <c r="C114" s="11">
        <f t="shared" si="6"/>
        <v>89674.600730941776</v>
      </c>
      <c r="D114" s="11">
        <f t="shared" si="4"/>
        <v>199.25186636629724</v>
      </c>
      <c r="E114" s="11">
        <f t="shared" si="5"/>
        <v>373.64416971225734</v>
      </c>
      <c r="F114" s="12">
        <f t="shared" si="7"/>
        <v>572.89603607855452</v>
      </c>
    </row>
    <row r="115" spans="1:6" x14ac:dyDescent="0.2">
      <c r="A115" s="118"/>
      <c r="B115" s="13">
        <v>108</v>
      </c>
      <c r="C115" s="14">
        <f t="shared" si="6"/>
        <v>89475.348864575484</v>
      </c>
      <c r="D115" s="14">
        <f t="shared" si="4"/>
        <v>200.08208247615687</v>
      </c>
      <c r="E115" s="14">
        <f t="shared" si="5"/>
        <v>372.81395360239776</v>
      </c>
      <c r="F115" s="15">
        <f t="shared" si="7"/>
        <v>572.89603607855463</v>
      </c>
    </row>
    <row r="116" spans="1:6" ht="12.75" customHeight="1" x14ac:dyDescent="0.2">
      <c r="A116" s="116" t="s">
        <v>85</v>
      </c>
      <c r="B116" s="7">
        <v>109</v>
      </c>
      <c r="C116" s="8">
        <f t="shared" si="6"/>
        <v>89275.266782099323</v>
      </c>
      <c r="D116" s="8">
        <f t="shared" si="4"/>
        <v>200.91575781980745</v>
      </c>
      <c r="E116" s="8">
        <f t="shared" si="5"/>
        <v>371.98027825874715</v>
      </c>
      <c r="F116" s="9">
        <f t="shared" si="7"/>
        <v>572.89603607855463</v>
      </c>
    </row>
    <row r="117" spans="1:6" x14ac:dyDescent="0.2">
      <c r="A117" s="117"/>
      <c r="B117" s="10">
        <v>110</v>
      </c>
      <c r="C117" s="11">
        <f t="shared" si="6"/>
        <v>89074.351024279516</v>
      </c>
      <c r="D117" s="11">
        <f t="shared" si="4"/>
        <v>201.7529068107234</v>
      </c>
      <c r="E117" s="11">
        <f t="shared" si="5"/>
        <v>371.14312926783134</v>
      </c>
      <c r="F117" s="12">
        <f t="shared" si="7"/>
        <v>572.89603607855474</v>
      </c>
    </row>
    <row r="118" spans="1:6" x14ac:dyDescent="0.2">
      <c r="A118" s="117"/>
      <c r="B118" s="10">
        <v>111</v>
      </c>
      <c r="C118" s="11">
        <f t="shared" si="6"/>
        <v>88872.598117468791</v>
      </c>
      <c r="D118" s="11">
        <f t="shared" si="4"/>
        <v>202.59354392243472</v>
      </c>
      <c r="E118" s="11">
        <f t="shared" si="5"/>
        <v>370.30249215612002</v>
      </c>
      <c r="F118" s="12">
        <f t="shared" si="7"/>
        <v>572.89603607855474</v>
      </c>
    </row>
    <row r="119" spans="1:6" x14ac:dyDescent="0.2">
      <c r="A119" s="117"/>
      <c r="B119" s="10">
        <v>112</v>
      </c>
      <c r="C119" s="11">
        <f t="shared" si="6"/>
        <v>88670.00457354635</v>
      </c>
      <c r="D119" s="11">
        <f t="shared" si="4"/>
        <v>203.43768368877818</v>
      </c>
      <c r="E119" s="11">
        <f t="shared" si="5"/>
        <v>369.45835238977645</v>
      </c>
      <c r="F119" s="12">
        <f t="shared" si="7"/>
        <v>572.89603607855463</v>
      </c>
    </row>
    <row r="120" spans="1:6" x14ac:dyDescent="0.2">
      <c r="A120" s="117"/>
      <c r="B120" s="10">
        <v>113</v>
      </c>
      <c r="C120" s="11">
        <f t="shared" si="6"/>
        <v>88466.566889857568</v>
      </c>
      <c r="D120" s="11">
        <f t="shared" si="4"/>
        <v>204.28534070414804</v>
      </c>
      <c r="E120" s="11">
        <f t="shared" si="5"/>
        <v>368.61069537440653</v>
      </c>
      <c r="F120" s="12">
        <f t="shared" si="7"/>
        <v>572.89603607855452</v>
      </c>
    </row>
    <row r="121" spans="1:6" x14ac:dyDescent="0.2">
      <c r="A121" s="117"/>
      <c r="B121" s="10">
        <v>114</v>
      </c>
      <c r="C121" s="11">
        <f t="shared" si="6"/>
        <v>88262.281549153413</v>
      </c>
      <c r="D121" s="11">
        <f t="shared" si="4"/>
        <v>205.13652962374869</v>
      </c>
      <c r="E121" s="11">
        <f t="shared" si="5"/>
        <v>367.75950645480589</v>
      </c>
      <c r="F121" s="12">
        <f t="shared" si="7"/>
        <v>572.89603607855452</v>
      </c>
    </row>
    <row r="122" spans="1:6" x14ac:dyDescent="0.2">
      <c r="A122" s="117"/>
      <c r="B122" s="10">
        <v>115</v>
      </c>
      <c r="C122" s="11">
        <f t="shared" si="6"/>
        <v>88057.145019529664</v>
      </c>
      <c r="D122" s="11">
        <f t="shared" si="4"/>
        <v>205.99126516384757</v>
      </c>
      <c r="E122" s="11">
        <f t="shared" si="5"/>
        <v>366.90477091470694</v>
      </c>
      <c r="F122" s="12">
        <f t="shared" si="7"/>
        <v>572.89603607855452</v>
      </c>
    </row>
    <row r="123" spans="1:6" x14ac:dyDescent="0.2">
      <c r="A123" s="117"/>
      <c r="B123" s="10">
        <v>116</v>
      </c>
      <c r="C123" s="11">
        <f t="shared" si="6"/>
        <v>87851.15375436582</v>
      </c>
      <c r="D123" s="11">
        <f t="shared" si="4"/>
        <v>206.84956210203035</v>
      </c>
      <c r="E123" s="11">
        <f t="shared" si="5"/>
        <v>366.04647397652423</v>
      </c>
      <c r="F123" s="12">
        <f t="shared" si="7"/>
        <v>572.89603607855452</v>
      </c>
    </row>
    <row r="124" spans="1:6" x14ac:dyDescent="0.2">
      <c r="A124" s="117"/>
      <c r="B124" s="10">
        <v>117</v>
      </c>
      <c r="C124" s="11">
        <f t="shared" si="6"/>
        <v>87644.304192263793</v>
      </c>
      <c r="D124" s="11">
        <f t="shared" si="4"/>
        <v>207.71143527745537</v>
      </c>
      <c r="E124" s="11">
        <f t="shared" si="5"/>
        <v>365.18460080109907</v>
      </c>
      <c r="F124" s="12">
        <f t="shared" si="7"/>
        <v>572.8960360785544</v>
      </c>
    </row>
    <row r="125" spans="1:6" x14ac:dyDescent="0.2">
      <c r="A125" s="117"/>
      <c r="B125" s="10">
        <v>118</v>
      </c>
      <c r="C125" s="11">
        <f t="shared" si="6"/>
        <v>87436.592756986342</v>
      </c>
      <c r="D125" s="11">
        <f t="shared" si="4"/>
        <v>208.57689959111158</v>
      </c>
      <c r="E125" s="11">
        <f t="shared" si="5"/>
        <v>364.31913648744313</v>
      </c>
      <c r="F125" s="12">
        <f t="shared" si="7"/>
        <v>572.89603607855474</v>
      </c>
    </row>
    <row r="126" spans="1:6" x14ac:dyDescent="0.2">
      <c r="A126" s="117"/>
      <c r="B126" s="10">
        <v>119</v>
      </c>
      <c r="C126" s="11">
        <f t="shared" si="6"/>
        <v>87228.015857395236</v>
      </c>
      <c r="D126" s="11">
        <f t="shared" si="4"/>
        <v>209.44597000607459</v>
      </c>
      <c r="E126" s="11">
        <f t="shared" si="5"/>
        <v>363.45006607248013</v>
      </c>
      <c r="F126" s="12">
        <f t="shared" si="7"/>
        <v>572.89603607855474</v>
      </c>
    </row>
    <row r="127" spans="1:6" x14ac:dyDescent="0.2">
      <c r="A127" s="118"/>
      <c r="B127" s="13">
        <v>120</v>
      </c>
      <c r="C127" s="14">
        <f t="shared" si="6"/>
        <v>87018.569887389167</v>
      </c>
      <c r="D127" s="14">
        <f t="shared" si="4"/>
        <v>210.31866154776654</v>
      </c>
      <c r="E127" s="14">
        <f t="shared" si="5"/>
        <v>362.57737453078818</v>
      </c>
      <c r="F127" s="15">
        <f t="shared" si="7"/>
        <v>572.89603607855474</v>
      </c>
    </row>
    <row r="128" spans="1:6" ht="12.75" customHeight="1" x14ac:dyDescent="0.2">
      <c r="A128" s="116" t="s">
        <v>86</v>
      </c>
      <c r="B128" s="7">
        <v>121</v>
      </c>
      <c r="C128" s="8">
        <f t="shared" si="6"/>
        <v>86808.251225841406</v>
      </c>
      <c r="D128" s="8">
        <f t="shared" si="4"/>
        <v>211.19498930421554</v>
      </c>
      <c r="E128" s="8">
        <f t="shared" si="5"/>
        <v>361.7010467743392</v>
      </c>
      <c r="F128" s="9">
        <f t="shared" si="7"/>
        <v>572.89603607855474</v>
      </c>
    </row>
    <row r="129" spans="1:6" x14ac:dyDescent="0.2">
      <c r="A129" s="117"/>
      <c r="B129" s="10">
        <v>122</v>
      </c>
      <c r="C129" s="11">
        <f t="shared" si="6"/>
        <v>86597.056236537188</v>
      </c>
      <c r="D129" s="11">
        <f t="shared" si="4"/>
        <v>212.07496842631642</v>
      </c>
      <c r="E129" s="11">
        <f t="shared" si="5"/>
        <v>360.8210676522383</v>
      </c>
      <c r="F129" s="12">
        <f t="shared" si="7"/>
        <v>572.89603607855474</v>
      </c>
    </row>
    <row r="130" spans="1:6" x14ac:dyDescent="0.2">
      <c r="A130" s="117"/>
      <c r="B130" s="10">
        <v>123</v>
      </c>
      <c r="C130" s="11">
        <f t="shared" si="6"/>
        <v>86384.981268110874</v>
      </c>
      <c r="D130" s="11">
        <f t="shared" si="4"/>
        <v>212.95861412809276</v>
      </c>
      <c r="E130" s="11">
        <f t="shared" si="5"/>
        <v>359.93742195046195</v>
      </c>
      <c r="F130" s="12">
        <f t="shared" si="7"/>
        <v>572.89603607855474</v>
      </c>
    </row>
    <row r="131" spans="1:6" x14ac:dyDescent="0.2">
      <c r="A131" s="117"/>
      <c r="B131" s="10">
        <v>124</v>
      </c>
      <c r="C131" s="11">
        <f t="shared" si="6"/>
        <v>86172.022653982785</v>
      </c>
      <c r="D131" s="11">
        <f t="shared" si="4"/>
        <v>213.8459416869598</v>
      </c>
      <c r="E131" s="11">
        <f t="shared" si="5"/>
        <v>359.05009439159494</v>
      </c>
      <c r="F131" s="12">
        <f t="shared" si="7"/>
        <v>572.89603607855474</v>
      </c>
    </row>
    <row r="132" spans="1:6" x14ac:dyDescent="0.2">
      <c r="A132" s="117"/>
      <c r="B132" s="10">
        <v>125</v>
      </c>
      <c r="C132" s="11">
        <f t="shared" si="6"/>
        <v>85958.176712295826</v>
      </c>
      <c r="D132" s="11">
        <f t="shared" si="4"/>
        <v>214.73696644398885</v>
      </c>
      <c r="E132" s="11">
        <f t="shared" si="5"/>
        <v>358.15906963456592</v>
      </c>
      <c r="F132" s="12">
        <f t="shared" si="7"/>
        <v>572.89603607855474</v>
      </c>
    </row>
    <row r="133" spans="1:6" x14ac:dyDescent="0.2">
      <c r="A133" s="117"/>
      <c r="B133" s="10">
        <v>126</v>
      </c>
      <c r="C133" s="11">
        <f t="shared" si="6"/>
        <v>85743.439745851836</v>
      </c>
      <c r="D133" s="11">
        <f t="shared" si="4"/>
        <v>215.63170380417208</v>
      </c>
      <c r="E133" s="11">
        <f t="shared" si="5"/>
        <v>357.26433227438264</v>
      </c>
      <c r="F133" s="12">
        <f t="shared" si="7"/>
        <v>572.89603607855474</v>
      </c>
    </row>
    <row r="134" spans="1:6" x14ac:dyDescent="0.2">
      <c r="A134" s="117"/>
      <c r="B134" s="10">
        <v>127</v>
      </c>
      <c r="C134" s="11">
        <f t="shared" si="6"/>
        <v>85527.808042047662</v>
      </c>
      <c r="D134" s="11">
        <f t="shared" si="4"/>
        <v>216.53016923668946</v>
      </c>
      <c r="E134" s="11">
        <f t="shared" si="5"/>
        <v>356.36586684186523</v>
      </c>
      <c r="F134" s="12">
        <f t="shared" si="7"/>
        <v>572.89603607855474</v>
      </c>
    </row>
    <row r="135" spans="1:6" x14ac:dyDescent="0.2">
      <c r="A135" s="117"/>
      <c r="B135" s="10">
        <v>128</v>
      </c>
      <c r="C135" s="11">
        <f t="shared" si="6"/>
        <v>85311.27787281097</v>
      </c>
      <c r="D135" s="11">
        <f t="shared" si="4"/>
        <v>217.43237827517569</v>
      </c>
      <c r="E135" s="11">
        <f t="shared" si="5"/>
        <v>355.46365780337902</v>
      </c>
      <c r="F135" s="12">
        <f t="shared" si="7"/>
        <v>572.89603607855474</v>
      </c>
    </row>
    <row r="136" spans="1:6" x14ac:dyDescent="0.2">
      <c r="A136" s="117"/>
      <c r="B136" s="10">
        <v>129</v>
      </c>
      <c r="C136" s="11">
        <f t="shared" si="6"/>
        <v>85093.845494535795</v>
      </c>
      <c r="D136" s="11">
        <f t="shared" ref="D136:D199" si="8">PPMT($C$2/12,1,($C$3*12)+1-B136,C136,0)*-1</f>
        <v>218.33834651798892</v>
      </c>
      <c r="E136" s="11">
        <f t="shared" ref="E136:E199" si="9">IPMT($C$2/12,1,($C$3*12)+1-B136,C136,0)*-1</f>
        <v>354.55768956056579</v>
      </c>
      <c r="F136" s="12">
        <f t="shared" si="7"/>
        <v>572.89603607855474</v>
      </c>
    </row>
    <row r="137" spans="1:6" x14ac:dyDescent="0.2">
      <c r="A137" s="117"/>
      <c r="B137" s="10">
        <v>130</v>
      </c>
      <c r="C137" s="11">
        <f t="shared" si="6"/>
        <v>84875.507148017801</v>
      </c>
      <c r="D137" s="11">
        <f t="shared" si="8"/>
        <v>219.2480896284805</v>
      </c>
      <c r="E137" s="11">
        <f t="shared" si="9"/>
        <v>353.64794645007419</v>
      </c>
      <c r="F137" s="12">
        <f t="shared" si="7"/>
        <v>572.89603607855474</v>
      </c>
    </row>
    <row r="138" spans="1:6" x14ac:dyDescent="0.2">
      <c r="A138" s="117"/>
      <c r="B138" s="10">
        <v>131</v>
      </c>
      <c r="C138" s="11">
        <f t="shared" ref="C138:C201" si="10">C137-D137</f>
        <v>84656.259058389318</v>
      </c>
      <c r="D138" s="11">
        <f t="shared" si="8"/>
        <v>220.16162333526583</v>
      </c>
      <c r="E138" s="11">
        <f t="shared" si="9"/>
        <v>352.73441274328883</v>
      </c>
      <c r="F138" s="12">
        <f t="shared" ref="F138:F201" si="11">SUM(D138:E138)</f>
        <v>572.89603607855463</v>
      </c>
    </row>
    <row r="139" spans="1:6" x14ac:dyDescent="0.2">
      <c r="A139" s="118"/>
      <c r="B139" s="13">
        <v>132</v>
      </c>
      <c r="C139" s="14">
        <f t="shared" si="10"/>
        <v>84436.097435054049</v>
      </c>
      <c r="D139" s="14">
        <f t="shared" si="8"/>
        <v>221.07896343249615</v>
      </c>
      <c r="E139" s="14">
        <f t="shared" si="9"/>
        <v>351.81707264605853</v>
      </c>
      <c r="F139" s="15">
        <f t="shared" si="11"/>
        <v>572.89603607855474</v>
      </c>
    </row>
    <row r="140" spans="1:6" ht="12.75" customHeight="1" x14ac:dyDescent="0.2">
      <c r="A140" s="116" t="s">
        <v>87</v>
      </c>
      <c r="B140" s="7">
        <v>133</v>
      </c>
      <c r="C140" s="8">
        <f t="shared" si="10"/>
        <v>84215.018471621559</v>
      </c>
      <c r="D140" s="8">
        <f t="shared" si="8"/>
        <v>222.00012578013153</v>
      </c>
      <c r="E140" s="8">
        <f t="shared" si="9"/>
        <v>350.89591029842313</v>
      </c>
      <c r="F140" s="9">
        <f t="shared" si="11"/>
        <v>572.89603607855463</v>
      </c>
    </row>
    <row r="141" spans="1:6" x14ac:dyDescent="0.2">
      <c r="A141" s="117"/>
      <c r="B141" s="10">
        <v>134</v>
      </c>
      <c r="C141" s="11">
        <f t="shared" si="10"/>
        <v>83993.018345841425</v>
      </c>
      <c r="D141" s="11">
        <f t="shared" si="8"/>
        <v>222.92512630421541</v>
      </c>
      <c r="E141" s="11">
        <f t="shared" si="9"/>
        <v>349.97090977433925</v>
      </c>
      <c r="F141" s="12">
        <f t="shared" si="11"/>
        <v>572.89603607855463</v>
      </c>
    </row>
    <row r="142" spans="1:6" x14ac:dyDescent="0.2">
      <c r="A142" s="117"/>
      <c r="B142" s="10">
        <v>135</v>
      </c>
      <c r="C142" s="11">
        <f t="shared" si="10"/>
        <v>83770.093219537215</v>
      </c>
      <c r="D142" s="11">
        <f t="shared" si="8"/>
        <v>223.85398099714962</v>
      </c>
      <c r="E142" s="11">
        <f t="shared" si="9"/>
        <v>349.04205508140501</v>
      </c>
      <c r="F142" s="12">
        <f t="shared" si="11"/>
        <v>572.89603607855463</v>
      </c>
    </row>
    <row r="143" spans="1:6" x14ac:dyDescent="0.2">
      <c r="A143" s="117"/>
      <c r="B143" s="10">
        <v>136</v>
      </c>
      <c r="C143" s="11">
        <f t="shared" si="10"/>
        <v>83546.23923854006</v>
      </c>
      <c r="D143" s="11">
        <f t="shared" si="8"/>
        <v>224.78670591797106</v>
      </c>
      <c r="E143" s="11">
        <f t="shared" si="9"/>
        <v>348.10933016058357</v>
      </c>
      <c r="F143" s="12">
        <f t="shared" si="11"/>
        <v>572.89603607855463</v>
      </c>
    </row>
    <row r="144" spans="1:6" x14ac:dyDescent="0.2">
      <c r="A144" s="117"/>
      <c r="B144" s="10">
        <v>137</v>
      </c>
      <c r="C144" s="11">
        <f t="shared" si="10"/>
        <v>83321.45253262209</v>
      </c>
      <c r="D144" s="11">
        <f t="shared" si="8"/>
        <v>225.72331719262925</v>
      </c>
      <c r="E144" s="11">
        <f t="shared" si="9"/>
        <v>347.17271888592535</v>
      </c>
      <c r="F144" s="12">
        <f t="shared" si="11"/>
        <v>572.89603607855463</v>
      </c>
    </row>
    <row r="145" spans="1:6" x14ac:dyDescent="0.2">
      <c r="A145" s="117"/>
      <c r="B145" s="10">
        <v>138</v>
      </c>
      <c r="C145" s="11">
        <f t="shared" si="10"/>
        <v>83095.729215429456</v>
      </c>
      <c r="D145" s="11">
        <f t="shared" si="8"/>
        <v>226.6638310142653</v>
      </c>
      <c r="E145" s="11">
        <f t="shared" si="9"/>
        <v>346.23220506428942</v>
      </c>
      <c r="F145" s="12">
        <f t="shared" si="11"/>
        <v>572.89603607855474</v>
      </c>
    </row>
    <row r="146" spans="1:6" x14ac:dyDescent="0.2">
      <c r="A146" s="117"/>
      <c r="B146" s="10">
        <v>139</v>
      </c>
      <c r="C146" s="11">
        <f t="shared" si="10"/>
        <v>82869.065384415197</v>
      </c>
      <c r="D146" s="11">
        <f t="shared" si="8"/>
        <v>227.6082636434914</v>
      </c>
      <c r="E146" s="11">
        <f t="shared" si="9"/>
        <v>345.28777243506329</v>
      </c>
      <c r="F146" s="12">
        <f t="shared" si="11"/>
        <v>572.89603607855474</v>
      </c>
    </row>
    <row r="147" spans="1:6" x14ac:dyDescent="0.2">
      <c r="A147" s="117"/>
      <c r="B147" s="10">
        <v>140</v>
      </c>
      <c r="C147" s="11">
        <f t="shared" si="10"/>
        <v>82641.457120771709</v>
      </c>
      <c r="D147" s="11">
        <f t="shared" si="8"/>
        <v>228.55663140867267</v>
      </c>
      <c r="E147" s="11">
        <f t="shared" si="9"/>
        <v>344.33940466988219</v>
      </c>
      <c r="F147" s="12">
        <f t="shared" si="11"/>
        <v>572.89603607855486</v>
      </c>
    </row>
    <row r="148" spans="1:6" x14ac:dyDescent="0.2">
      <c r="A148" s="117"/>
      <c r="B148" s="10">
        <v>141</v>
      </c>
      <c r="C148" s="11">
        <f t="shared" si="10"/>
        <v>82412.900489363034</v>
      </c>
      <c r="D148" s="11">
        <f t="shared" si="8"/>
        <v>229.50895070620876</v>
      </c>
      <c r="E148" s="11">
        <f t="shared" si="9"/>
        <v>343.38708537234595</v>
      </c>
      <c r="F148" s="12">
        <f t="shared" si="11"/>
        <v>572.89603607855474</v>
      </c>
    </row>
    <row r="149" spans="1:6" x14ac:dyDescent="0.2">
      <c r="A149" s="117"/>
      <c r="B149" s="10">
        <v>142</v>
      </c>
      <c r="C149" s="11">
        <f t="shared" si="10"/>
        <v>82183.391538656826</v>
      </c>
      <c r="D149" s="11">
        <f t="shared" si="8"/>
        <v>230.46523800081795</v>
      </c>
      <c r="E149" s="11">
        <f t="shared" si="9"/>
        <v>342.43079807773677</v>
      </c>
      <c r="F149" s="12">
        <f t="shared" si="11"/>
        <v>572.89603607855474</v>
      </c>
    </row>
    <row r="150" spans="1:6" x14ac:dyDescent="0.2">
      <c r="A150" s="117"/>
      <c r="B150" s="10">
        <v>143</v>
      </c>
      <c r="C150" s="11">
        <f t="shared" si="10"/>
        <v>81952.926300656007</v>
      </c>
      <c r="D150" s="11">
        <f t="shared" si="8"/>
        <v>231.42550982582134</v>
      </c>
      <c r="E150" s="11">
        <f t="shared" si="9"/>
        <v>341.47052625273335</v>
      </c>
      <c r="F150" s="12">
        <f t="shared" si="11"/>
        <v>572.89603607855474</v>
      </c>
    </row>
    <row r="151" spans="1:6" x14ac:dyDescent="0.2">
      <c r="A151" s="118"/>
      <c r="B151" s="13">
        <v>144</v>
      </c>
      <c r="C151" s="14">
        <f t="shared" si="10"/>
        <v>81721.500790830192</v>
      </c>
      <c r="D151" s="14">
        <f t="shared" si="8"/>
        <v>232.38978278342896</v>
      </c>
      <c r="E151" s="14">
        <f t="shared" si="9"/>
        <v>340.50625329512582</v>
      </c>
      <c r="F151" s="15">
        <f t="shared" si="11"/>
        <v>572.89603607855474</v>
      </c>
    </row>
    <row r="152" spans="1:6" ht="12.75" customHeight="1" x14ac:dyDescent="0.2">
      <c r="A152" s="116" t="s">
        <v>88</v>
      </c>
      <c r="B152" s="7">
        <v>145</v>
      </c>
      <c r="C152" s="8">
        <f t="shared" si="10"/>
        <v>81489.111008046762</v>
      </c>
      <c r="D152" s="8">
        <f t="shared" si="8"/>
        <v>233.35807354502654</v>
      </c>
      <c r="E152" s="8">
        <f t="shared" si="9"/>
        <v>339.53796253352817</v>
      </c>
      <c r="F152" s="9">
        <f t="shared" si="11"/>
        <v>572.89603607855474</v>
      </c>
    </row>
    <row r="153" spans="1:6" x14ac:dyDescent="0.2">
      <c r="A153" s="117"/>
      <c r="B153" s="10">
        <v>146</v>
      </c>
      <c r="C153" s="11">
        <f t="shared" si="10"/>
        <v>81255.752934501739</v>
      </c>
      <c r="D153" s="11">
        <f t="shared" si="8"/>
        <v>234.33039885146414</v>
      </c>
      <c r="E153" s="11">
        <f t="shared" si="9"/>
        <v>338.56563722709058</v>
      </c>
      <c r="F153" s="12">
        <f t="shared" si="11"/>
        <v>572.89603607855474</v>
      </c>
    </row>
    <row r="154" spans="1:6" x14ac:dyDescent="0.2">
      <c r="A154" s="117"/>
      <c r="B154" s="10">
        <v>147</v>
      </c>
      <c r="C154" s="11">
        <f t="shared" si="10"/>
        <v>81021.422535650272</v>
      </c>
      <c r="D154" s="11">
        <f t="shared" si="8"/>
        <v>235.3067755133452</v>
      </c>
      <c r="E154" s="11">
        <f t="shared" si="9"/>
        <v>337.58926056520949</v>
      </c>
      <c r="F154" s="12">
        <f t="shared" si="11"/>
        <v>572.89603607855474</v>
      </c>
    </row>
    <row r="155" spans="1:6" x14ac:dyDescent="0.2">
      <c r="A155" s="117"/>
      <c r="B155" s="10">
        <v>148</v>
      </c>
      <c r="C155" s="11">
        <f t="shared" si="10"/>
        <v>80786.11576013692</v>
      </c>
      <c r="D155" s="11">
        <f t="shared" si="8"/>
        <v>236.28722041131752</v>
      </c>
      <c r="E155" s="11">
        <f t="shared" si="9"/>
        <v>336.60881566723714</v>
      </c>
      <c r="F155" s="12">
        <f t="shared" si="11"/>
        <v>572.89603607855463</v>
      </c>
    </row>
    <row r="156" spans="1:6" x14ac:dyDescent="0.2">
      <c r="A156" s="117"/>
      <c r="B156" s="10">
        <v>149</v>
      </c>
      <c r="C156" s="11">
        <f t="shared" si="10"/>
        <v>80549.828539725597</v>
      </c>
      <c r="D156" s="11">
        <f t="shared" si="8"/>
        <v>237.2717504963646</v>
      </c>
      <c r="E156" s="11">
        <f t="shared" si="9"/>
        <v>335.62428558219</v>
      </c>
      <c r="F156" s="12">
        <f t="shared" si="11"/>
        <v>572.89603607855463</v>
      </c>
    </row>
    <row r="157" spans="1:6" x14ac:dyDescent="0.2">
      <c r="A157" s="117"/>
      <c r="B157" s="10">
        <v>150</v>
      </c>
      <c r="C157" s="11">
        <f t="shared" si="10"/>
        <v>80312.556789229231</v>
      </c>
      <c r="D157" s="11">
        <f t="shared" si="8"/>
        <v>238.2603827900995</v>
      </c>
      <c r="E157" s="11">
        <f t="shared" si="9"/>
        <v>334.6356532884551</v>
      </c>
      <c r="F157" s="12">
        <f t="shared" si="11"/>
        <v>572.89603607855463</v>
      </c>
    </row>
    <row r="158" spans="1:6" x14ac:dyDescent="0.2">
      <c r="A158" s="117"/>
      <c r="B158" s="10">
        <v>151</v>
      </c>
      <c r="C158" s="11">
        <f t="shared" si="10"/>
        <v>80074.296406439127</v>
      </c>
      <c r="D158" s="11">
        <f t="shared" si="8"/>
        <v>239.2531343850583</v>
      </c>
      <c r="E158" s="11">
        <f t="shared" si="9"/>
        <v>333.64290169349636</v>
      </c>
      <c r="F158" s="12">
        <f t="shared" si="11"/>
        <v>572.89603607855463</v>
      </c>
    </row>
    <row r="159" spans="1:6" x14ac:dyDescent="0.2">
      <c r="A159" s="117"/>
      <c r="B159" s="10">
        <v>152</v>
      </c>
      <c r="C159" s="11">
        <f t="shared" si="10"/>
        <v>79835.04327205407</v>
      </c>
      <c r="D159" s="11">
        <f t="shared" si="8"/>
        <v>240.25002244499601</v>
      </c>
      <c r="E159" s="11">
        <f t="shared" si="9"/>
        <v>332.6460136335586</v>
      </c>
      <c r="F159" s="12">
        <f t="shared" si="11"/>
        <v>572.89603607855463</v>
      </c>
    </row>
    <row r="160" spans="1:6" x14ac:dyDescent="0.2">
      <c r="A160" s="117"/>
      <c r="B160" s="10">
        <v>153</v>
      </c>
      <c r="C160" s="11">
        <f t="shared" si="10"/>
        <v>79594.79324960908</v>
      </c>
      <c r="D160" s="11">
        <f t="shared" si="8"/>
        <v>241.25106420518347</v>
      </c>
      <c r="E160" s="11">
        <f t="shared" si="9"/>
        <v>331.64497187337116</v>
      </c>
      <c r="F160" s="12">
        <f t="shared" si="11"/>
        <v>572.89603607855463</v>
      </c>
    </row>
    <row r="161" spans="1:6" x14ac:dyDescent="0.2">
      <c r="A161" s="117"/>
      <c r="B161" s="10">
        <v>154</v>
      </c>
      <c r="C161" s="11">
        <f t="shared" si="10"/>
        <v>79353.542185403901</v>
      </c>
      <c r="D161" s="11">
        <f t="shared" si="8"/>
        <v>242.25627697270514</v>
      </c>
      <c r="E161" s="11">
        <f t="shared" si="9"/>
        <v>330.63975910584958</v>
      </c>
      <c r="F161" s="12">
        <f t="shared" si="11"/>
        <v>572.89603607855474</v>
      </c>
    </row>
    <row r="162" spans="1:6" x14ac:dyDescent="0.2">
      <c r="A162" s="117"/>
      <c r="B162" s="10">
        <v>155</v>
      </c>
      <c r="C162" s="11">
        <f t="shared" si="10"/>
        <v>79111.285908431193</v>
      </c>
      <c r="D162" s="11">
        <f t="shared" si="8"/>
        <v>243.26567812675808</v>
      </c>
      <c r="E162" s="11">
        <f t="shared" si="9"/>
        <v>329.63035795179661</v>
      </c>
      <c r="F162" s="12">
        <f t="shared" si="11"/>
        <v>572.89603607855474</v>
      </c>
    </row>
    <row r="163" spans="1:6" x14ac:dyDescent="0.2">
      <c r="A163" s="118"/>
      <c r="B163" s="13">
        <v>156</v>
      </c>
      <c r="C163" s="14">
        <f t="shared" si="10"/>
        <v>78868.020230304435</v>
      </c>
      <c r="D163" s="14">
        <f t="shared" si="8"/>
        <v>244.27928511895288</v>
      </c>
      <c r="E163" s="14">
        <f t="shared" si="9"/>
        <v>328.6167509596018</v>
      </c>
      <c r="F163" s="15">
        <f t="shared" si="11"/>
        <v>572.89603607855474</v>
      </c>
    </row>
    <row r="164" spans="1:6" ht="12.75" customHeight="1" x14ac:dyDescent="0.2">
      <c r="A164" s="116" t="s">
        <v>89</v>
      </c>
      <c r="B164" s="7">
        <v>157</v>
      </c>
      <c r="C164" s="8">
        <f t="shared" si="10"/>
        <v>78623.740945185476</v>
      </c>
      <c r="D164" s="8">
        <f t="shared" si="8"/>
        <v>245.29711547361515</v>
      </c>
      <c r="E164" s="8">
        <f t="shared" si="9"/>
        <v>327.59892060493951</v>
      </c>
      <c r="F164" s="9">
        <f t="shared" si="11"/>
        <v>572.89603607855463</v>
      </c>
    </row>
    <row r="165" spans="1:6" x14ac:dyDescent="0.2">
      <c r="A165" s="117"/>
      <c r="B165" s="10">
        <v>158</v>
      </c>
      <c r="C165" s="11">
        <f t="shared" si="10"/>
        <v>78378.443829711861</v>
      </c>
      <c r="D165" s="11">
        <f t="shared" si="8"/>
        <v>246.31918678808859</v>
      </c>
      <c r="E165" s="11">
        <f t="shared" si="9"/>
        <v>326.57684929046616</v>
      </c>
      <c r="F165" s="12">
        <f t="shared" si="11"/>
        <v>572.89603607855474</v>
      </c>
    </row>
    <row r="166" spans="1:6" x14ac:dyDescent="0.2">
      <c r="A166" s="117"/>
      <c r="B166" s="10">
        <v>159</v>
      </c>
      <c r="C166" s="11">
        <f t="shared" si="10"/>
        <v>78132.12464292378</v>
      </c>
      <c r="D166" s="11">
        <f t="shared" si="8"/>
        <v>247.34551673303895</v>
      </c>
      <c r="E166" s="11">
        <f t="shared" si="9"/>
        <v>325.55051934551574</v>
      </c>
      <c r="F166" s="12">
        <f t="shared" si="11"/>
        <v>572.89603607855474</v>
      </c>
    </row>
    <row r="167" spans="1:6" x14ac:dyDescent="0.2">
      <c r="A167" s="117"/>
      <c r="B167" s="10">
        <v>160</v>
      </c>
      <c r="C167" s="11">
        <f t="shared" si="10"/>
        <v>77884.77912619074</v>
      </c>
      <c r="D167" s="11">
        <f t="shared" si="8"/>
        <v>248.37612305275994</v>
      </c>
      <c r="E167" s="11">
        <f t="shared" si="9"/>
        <v>324.51991302579472</v>
      </c>
      <c r="F167" s="12">
        <f t="shared" si="11"/>
        <v>572.89603607855463</v>
      </c>
    </row>
    <row r="168" spans="1:6" x14ac:dyDescent="0.2">
      <c r="A168" s="117"/>
      <c r="B168" s="10">
        <v>161</v>
      </c>
      <c r="C168" s="11">
        <f t="shared" si="10"/>
        <v>77636.403003137981</v>
      </c>
      <c r="D168" s="11">
        <f t="shared" si="8"/>
        <v>249.41102356547972</v>
      </c>
      <c r="E168" s="11">
        <f t="shared" si="9"/>
        <v>323.48501251307493</v>
      </c>
      <c r="F168" s="12">
        <f t="shared" si="11"/>
        <v>572.89603607855463</v>
      </c>
    </row>
    <row r="169" spans="1:6" x14ac:dyDescent="0.2">
      <c r="A169" s="117"/>
      <c r="B169" s="10">
        <v>162</v>
      </c>
      <c r="C169" s="11">
        <f t="shared" si="10"/>
        <v>77386.9919795725</v>
      </c>
      <c r="D169" s="11">
        <f t="shared" si="8"/>
        <v>250.45023616366922</v>
      </c>
      <c r="E169" s="11">
        <f t="shared" si="9"/>
        <v>322.44579991488541</v>
      </c>
      <c r="F169" s="12">
        <f t="shared" si="11"/>
        <v>572.89603607855463</v>
      </c>
    </row>
    <row r="170" spans="1:6" x14ac:dyDescent="0.2">
      <c r="A170" s="117"/>
      <c r="B170" s="10">
        <v>163</v>
      </c>
      <c r="C170" s="11">
        <f t="shared" si="10"/>
        <v>77136.54174340883</v>
      </c>
      <c r="D170" s="11">
        <f t="shared" si="8"/>
        <v>251.49377881435126</v>
      </c>
      <c r="E170" s="11">
        <f t="shared" si="9"/>
        <v>321.40225726420346</v>
      </c>
      <c r="F170" s="12">
        <f t="shared" si="11"/>
        <v>572.89603607855474</v>
      </c>
    </row>
    <row r="171" spans="1:6" x14ac:dyDescent="0.2">
      <c r="A171" s="117"/>
      <c r="B171" s="10">
        <v>164</v>
      </c>
      <c r="C171" s="11">
        <f t="shared" si="10"/>
        <v>76885.047964594472</v>
      </c>
      <c r="D171" s="11">
        <f t="shared" si="8"/>
        <v>252.54166955941099</v>
      </c>
      <c r="E171" s="11">
        <f t="shared" si="9"/>
        <v>320.35436651914364</v>
      </c>
      <c r="F171" s="12">
        <f t="shared" si="11"/>
        <v>572.89603607855463</v>
      </c>
    </row>
    <row r="172" spans="1:6" x14ac:dyDescent="0.2">
      <c r="A172" s="117"/>
      <c r="B172" s="10">
        <v>165</v>
      </c>
      <c r="C172" s="11">
        <f t="shared" si="10"/>
        <v>76632.506295035055</v>
      </c>
      <c r="D172" s="11">
        <f t="shared" si="8"/>
        <v>253.59392651590852</v>
      </c>
      <c r="E172" s="11">
        <f t="shared" si="9"/>
        <v>319.30210956264608</v>
      </c>
      <c r="F172" s="12">
        <f t="shared" si="11"/>
        <v>572.89603607855463</v>
      </c>
    </row>
    <row r="173" spans="1:6" x14ac:dyDescent="0.2">
      <c r="A173" s="117"/>
      <c r="B173" s="10">
        <v>166</v>
      </c>
      <c r="C173" s="11">
        <f t="shared" si="10"/>
        <v>76378.912368519144</v>
      </c>
      <c r="D173" s="11">
        <f t="shared" si="8"/>
        <v>254.65056787639148</v>
      </c>
      <c r="E173" s="11">
        <f t="shared" si="9"/>
        <v>318.24546820216312</v>
      </c>
      <c r="F173" s="12">
        <f t="shared" si="11"/>
        <v>572.89603607855463</v>
      </c>
    </row>
    <row r="174" spans="1:6" x14ac:dyDescent="0.2">
      <c r="A174" s="117"/>
      <c r="B174" s="10">
        <v>167</v>
      </c>
      <c r="C174" s="11">
        <f t="shared" si="10"/>
        <v>76124.261800642751</v>
      </c>
      <c r="D174" s="11">
        <f t="shared" si="8"/>
        <v>255.71161190920972</v>
      </c>
      <c r="E174" s="11">
        <f t="shared" si="9"/>
        <v>317.18442416934477</v>
      </c>
      <c r="F174" s="12">
        <f t="shared" si="11"/>
        <v>572.89603607855452</v>
      </c>
    </row>
    <row r="175" spans="1:6" x14ac:dyDescent="0.2">
      <c r="A175" s="118"/>
      <c r="B175" s="13">
        <v>168</v>
      </c>
      <c r="C175" s="14">
        <f t="shared" si="10"/>
        <v>75868.550188733541</v>
      </c>
      <c r="D175" s="14">
        <f t="shared" si="8"/>
        <v>256.7770769588314</v>
      </c>
      <c r="E175" s="14">
        <f t="shared" si="9"/>
        <v>316.11895911972306</v>
      </c>
      <c r="F175" s="15">
        <f t="shared" si="11"/>
        <v>572.89603607855452</v>
      </c>
    </row>
    <row r="176" spans="1:6" ht="12.75" customHeight="1" x14ac:dyDescent="0.2">
      <c r="A176" s="116" t="s">
        <v>90</v>
      </c>
      <c r="B176" s="7">
        <v>169</v>
      </c>
      <c r="C176" s="8">
        <f t="shared" si="10"/>
        <v>75611.773111774717</v>
      </c>
      <c r="D176" s="8">
        <f t="shared" si="8"/>
        <v>257.84698144615993</v>
      </c>
      <c r="E176" s="8">
        <f t="shared" si="9"/>
        <v>315.04905463239464</v>
      </c>
      <c r="F176" s="9">
        <f t="shared" si="11"/>
        <v>572.89603607855452</v>
      </c>
    </row>
    <row r="177" spans="1:6" x14ac:dyDescent="0.2">
      <c r="A177" s="117"/>
      <c r="B177" s="10">
        <v>170</v>
      </c>
      <c r="C177" s="11">
        <f t="shared" si="10"/>
        <v>75353.92613032856</v>
      </c>
      <c r="D177" s="11">
        <f t="shared" si="8"/>
        <v>258.92134386885232</v>
      </c>
      <c r="E177" s="11">
        <f t="shared" si="9"/>
        <v>313.97469220970231</v>
      </c>
      <c r="F177" s="12">
        <f t="shared" si="11"/>
        <v>572.89603607855463</v>
      </c>
    </row>
    <row r="178" spans="1:6" x14ac:dyDescent="0.2">
      <c r="A178" s="117"/>
      <c r="B178" s="10">
        <v>171</v>
      </c>
      <c r="C178" s="11">
        <f t="shared" si="10"/>
        <v>75095.004786459715</v>
      </c>
      <c r="D178" s="11">
        <f t="shared" si="8"/>
        <v>260.00018280163914</v>
      </c>
      <c r="E178" s="11">
        <f t="shared" si="9"/>
        <v>312.89585327691543</v>
      </c>
      <c r="F178" s="12">
        <f t="shared" si="11"/>
        <v>572.89603607855452</v>
      </c>
    </row>
    <row r="179" spans="1:6" x14ac:dyDescent="0.2">
      <c r="A179" s="117"/>
      <c r="B179" s="10">
        <v>172</v>
      </c>
      <c r="C179" s="11">
        <f t="shared" si="10"/>
        <v>74835.004603658075</v>
      </c>
      <c r="D179" s="11">
        <f t="shared" si="8"/>
        <v>261.08351689664607</v>
      </c>
      <c r="E179" s="11">
        <f t="shared" si="9"/>
        <v>311.81251918190867</v>
      </c>
      <c r="F179" s="12">
        <f t="shared" si="11"/>
        <v>572.89603607855474</v>
      </c>
    </row>
    <row r="180" spans="1:6" x14ac:dyDescent="0.2">
      <c r="A180" s="117"/>
      <c r="B180" s="10">
        <v>173</v>
      </c>
      <c r="C180" s="11">
        <f t="shared" si="10"/>
        <v>74573.921086761431</v>
      </c>
      <c r="D180" s="11">
        <f t="shared" si="8"/>
        <v>262.1713648837154</v>
      </c>
      <c r="E180" s="11">
        <f t="shared" si="9"/>
        <v>310.72467119483929</v>
      </c>
      <c r="F180" s="12">
        <f t="shared" si="11"/>
        <v>572.89603607855474</v>
      </c>
    </row>
    <row r="181" spans="1:6" x14ac:dyDescent="0.2">
      <c r="A181" s="117"/>
      <c r="B181" s="10">
        <v>174</v>
      </c>
      <c r="C181" s="11">
        <f t="shared" si="10"/>
        <v>74311.749721877713</v>
      </c>
      <c r="D181" s="11">
        <f t="shared" si="8"/>
        <v>263.2637455707308</v>
      </c>
      <c r="E181" s="11">
        <f t="shared" si="9"/>
        <v>309.63229050782377</v>
      </c>
      <c r="F181" s="12">
        <f t="shared" si="11"/>
        <v>572.89603607855452</v>
      </c>
    </row>
    <row r="182" spans="1:6" x14ac:dyDescent="0.2">
      <c r="A182" s="117"/>
      <c r="B182" s="10">
        <v>175</v>
      </c>
      <c r="C182" s="11">
        <f t="shared" si="10"/>
        <v>74048.485976306984</v>
      </c>
      <c r="D182" s="11">
        <f t="shared" si="8"/>
        <v>264.3606778439422</v>
      </c>
      <c r="E182" s="11">
        <f t="shared" si="9"/>
        <v>308.53535823461237</v>
      </c>
      <c r="F182" s="12">
        <f t="shared" si="11"/>
        <v>572.89603607855452</v>
      </c>
    </row>
    <row r="183" spans="1:6" x14ac:dyDescent="0.2">
      <c r="A183" s="117"/>
      <c r="B183" s="10">
        <v>176</v>
      </c>
      <c r="C183" s="11">
        <f t="shared" si="10"/>
        <v>73784.125298463041</v>
      </c>
      <c r="D183" s="11">
        <f t="shared" si="8"/>
        <v>265.46218066829204</v>
      </c>
      <c r="E183" s="11">
        <f t="shared" si="9"/>
        <v>307.43385541026265</v>
      </c>
      <c r="F183" s="12">
        <f t="shared" si="11"/>
        <v>572.89603607855474</v>
      </c>
    </row>
    <row r="184" spans="1:6" x14ac:dyDescent="0.2">
      <c r="A184" s="117"/>
      <c r="B184" s="10">
        <v>177</v>
      </c>
      <c r="C184" s="11">
        <f t="shared" si="10"/>
        <v>73518.663117794742</v>
      </c>
      <c r="D184" s="11">
        <f t="shared" si="8"/>
        <v>266.56827308774319</v>
      </c>
      <c r="E184" s="11">
        <f t="shared" si="9"/>
        <v>306.32776299081144</v>
      </c>
      <c r="F184" s="12">
        <f t="shared" si="11"/>
        <v>572.89603607855463</v>
      </c>
    </row>
    <row r="185" spans="1:6" x14ac:dyDescent="0.2">
      <c r="A185" s="117"/>
      <c r="B185" s="10">
        <v>178</v>
      </c>
      <c r="C185" s="11">
        <f t="shared" si="10"/>
        <v>73252.094844706997</v>
      </c>
      <c r="D185" s="11">
        <f t="shared" si="8"/>
        <v>267.67897422560884</v>
      </c>
      <c r="E185" s="11">
        <f t="shared" si="9"/>
        <v>305.21706185294579</v>
      </c>
      <c r="F185" s="12">
        <f t="shared" si="11"/>
        <v>572.89603607855463</v>
      </c>
    </row>
    <row r="186" spans="1:6" x14ac:dyDescent="0.2">
      <c r="A186" s="117"/>
      <c r="B186" s="10">
        <v>179</v>
      </c>
      <c r="C186" s="11">
        <f t="shared" si="10"/>
        <v>72984.415870481389</v>
      </c>
      <c r="D186" s="11">
        <f t="shared" si="8"/>
        <v>268.79430328488218</v>
      </c>
      <c r="E186" s="11">
        <f t="shared" si="9"/>
        <v>304.10173279367245</v>
      </c>
      <c r="F186" s="12">
        <f t="shared" si="11"/>
        <v>572.89603607855463</v>
      </c>
    </row>
    <row r="187" spans="1:6" x14ac:dyDescent="0.2">
      <c r="A187" s="118"/>
      <c r="B187" s="13">
        <v>180</v>
      </c>
      <c r="C187" s="14">
        <f t="shared" si="10"/>
        <v>72715.621567196504</v>
      </c>
      <c r="D187" s="14">
        <f t="shared" si="8"/>
        <v>269.9142795485692</v>
      </c>
      <c r="E187" s="14">
        <f t="shared" si="9"/>
        <v>302.98175652998543</v>
      </c>
      <c r="F187" s="15">
        <f t="shared" si="11"/>
        <v>572.89603607855463</v>
      </c>
    </row>
    <row r="188" spans="1:6" ht="12.75" customHeight="1" x14ac:dyDescent="0.2">
      <c r="A188" s="116" t="s">
        <v>91</v>
      </c>
      <c r="B188" s="7">
        <v>181</v>
      </c>
      <c r="C188" s="8">
        <f t="shared" si="10"/>
        <v>72445.707287647936</v>
      </c>
      <c r="D188" s="8">
        <f t="shared" si="8"/>
        <v>271.03892238002152</v>
      </c>
      <c r="E188" s="8">
        <f t="shared" si="9"/>
        <v>301.85711369853306</v>
      </c>
      <c r="F188" s="9">
        <f t="shared" si="11"/>
        <v>572.89603607855452</v>
      </c>
    </row>
    <row r="189" spans="1:6" x14ac:dyDescent="0.2">
      <c r="A189" s="117"/>
      <c r="B189" s="10">
        <v>182</v>
      </c>
      <c r="C189" s="11">
        <f t="shared" si="10"/>
        <v>72174.66836526792</v>
      </c>
      <c r="D189" s="11">
        <f t="shared" si="8"/>
        <v>272.16825122327162</v>
      </c>
      <c r="E189" s="11">
        <f t="shared" si="9"/>
        <v>300.72778485528301</v>
      </c>
      <c r="F189" s="12">
        <f t="shared" si="11"/>
        <v>572.89603607855463</v>
      </c>
    </row>
    <row r="190" spans="1:6" x14ac:dyDescent="0.2">
      <c r="A190" s="117"/>
      <c r="B190" s="10">
        <v>183</v>
      </c>
      <c r="C190" s="11">
        <f t="shared" si="10"/>
        <v>71902.500114044655</v>
      </c>
      <c r="D190" s="11">
        <f t="shared" si="8"/>
        <v>273.30228560336866</v>
      </c>
      <c r="E190" s="11">
        <f t="shared" si="9"/>
        <v>299.59375047518608</v>
      </c>
      <c r="F190" s="12">
        <f t="shared" si="11"/>
        <v>572.89603607855474</v>
      </c>
    </row>
    <row r="191" spans="1:6" x14ac:dyDescent="0.2">
      <c r="A191" s="117"/>
      <c r="B191" s="10">
        <v>184</v>
      </c>
      <c r="C191" s="11">
        <f t="shared" si="10"/>
        <v>71629.197828441291</v>
      </c>
      <c r="D191" s="11">
        <f t="shared" si="8"/>
        <v>274.44104512671595</v>
      </c>
      <c r="E191" s="11">
        <f t="shared" si="9"/>
        <v>298.45499095183868</v>
      </c>
      <c r="F191" s="12">
        <f t="shared" si="11"/>
        <v>572.89603607855463</v>
      </c>
    </row>
    <row r="192" spans="1:6" x14ac:dyDescent="0.2">
      <c r="A192" s="117"/>
      <c r="B192" s="10">
        <v>185</v>
      </c>
      <c r="C192" s="11">
        <f t="shared" si="10"/>
        <v>71354.756783314573</v>
      </c>
      <c r="D192" s="11">
        <f t="shared" si="8"/>
        <v>275.58454948141065</v>
      </c>
      <c r="E192" s="11">
        <f t="shared" si="9"/>
        <v>297.31148659714404</v>
      </c>
      <c r="F192" s="12">
        <f t="shared" si="11"/>
        <v>572.89603607855474</v>
      </c>
    </row>
    <row r="193" spans="1:6" x14ac:dyDescent="0.2">
      <c r="A193" s="117"/>
      <c r="B193" s="10">
        <v>186</v>
      </c>
      <c r="C193" s="11">
        <f t="shared" si="10"/>
        <v>71079.17223383316</v>
      </c>
      <c r="D193" s="11">
        <f t="shared" si="8"/>
        <v>276.73281843758315</v>
      </c>
      <c r="E193" s="11">
        <f t="shared" si="9"/>
        <v>296.16321764097154</v>
      </c>
      <c r="F193" s="12">
        <f t="shared" si="11"/>
        <v>572.89603607855474</v>
      </c>
    </row>
    <row r="194" spans="1:6" x14ac:dyDescent="0.2">
      <c r="A194" s="117"/>
      <c r="B194" s="10">
        <v>187</v>
      </c>
      <c r="C194" s="11">
        <f t="shared" si="10"/>
        <v>70802.43941539558</v>
      </c>
      <c r="D194" s="11">
        <f t="shared" si="8"/>
        <v>277.88587184773979</v>
      </c>
      <c r="E194" s="11">
        <f t="shared" si="9"/>
        <v>295.01016423081489</v>
      </c>
      <c r="F194" s="12">
        <f t="shared" si="11"/>
        <v>572.89603607855474</v>
      </c>
    </row>
    <row r="195" spans="1:6" x14ac:dyDescent="0.2">
      <c r="A195" s="117"/>
      <c r="B195" s="10">
        <v>188</v>
      </c>
      <c r="C195" s="11">
        <f t="shared" si="10"/>
        <v>70524.553543547838</v>
      </c>
      <c r="D195" s="11">
        <f t="shared" si="8"/>
        <v>279.04372964710529</v>
      </c>
      <c r="E195" s="11">
        <f t="shared" si="9"/>
        <v>293.85230643144934</v>
      </c>
      <c r="F195" s="12">
        <f t="shared" si="11"/>
        <v>572.89603607855463</v>
      </c>
    </row>
    <row r="196" spans="1:6" x14ac:dyDescent="0.2">
      <c r="A196" s="117"/>
      <c r="B196" s="10">
        <v>189</v>
      </c>
      <c r="C196" s="11">
        <f t="shared" si="10"/>
        <v>70245.509813900731</v>
      </c>
      <c r="D196" s="11">
        <f t="shared" si="8"/>
        <v>280.20641185396829</v>
      </c>
      <c r="E196" s="11">
        <f t="shared" si="9"/>
        <v>292.6896242245864</v>
      </c>
      <c r="F196" s="12">
        <f t="shared" si="11"/>
        <v>572.89603607855474</v>
      </c>
    </row>
    <row r="197" spans="1:6" x14ac:dyDescent="0.2">
      <c r="A197" s="117"/>
      <c r="B197" s="10">
        <v>190</v>
      </c>
      <c r="C197" s="11">
        <f t="shared" si="10"/>
        <v>69965.30340204676</v>
      </c>
      <c r="D197" s="11">
        <f t="shared" si="8"/>
        <v>281.3739385700265</v>
      </c>
      <c r="E197" s="11">
        <f t="shared" si="9"/>
        <v>291.52209750852819</v>
      </c>
      <c r="F197" s="12">
        <f t="shared" si="11"/>
        <v>572.89603607855474</v>
      </c>
    </row>
    <row r="198" spans="1:6" x14ac:dyDescent="0.2">
      <c r="A198" s="117"/>
      <c r="B198" s="10">
        <v>191</v>
      </c>
      <c r="C198" s="11">
        <f t="shared" si="10"/>
        <v>69683.929463476728</v>
      </c>
      <c r="D198" s="11">
        <f t="shared" si="8"/>
        <v>282.54632998073498</v>
      </c>
      <c r="E198" s="11">
        <f t="shared" si="9"/>
        <v>290.34970609781971</v>
      </c>
      <c r="F198" s="12">
        <f t="shared" si="11"/>
        <v>572.89603607855474</v>
      </c>
    </row>
    <row r="199" spans="1:6" x14ac:dyDescent="0.2">
      <c r="A199" s="118"/>
      <c r="B199" s="13">
        <v>192</v>
      </c>
      <c r="C199" s="14">
        <f t="shared" si="10"/>
        <v>69401.383133495998</v>
      </c>
      <c r="D199" s="14">
        <f t="shared" si="8"/>
        <v>283.72360635565468</v>
      </c>
      <c r="E199" s="14">
        <f t="shared" si="9"/>
        <v>289.17242972290001</v>
      </c>
      <c r="F199" s="15">
        <f t="shared" si="11"/>
        <v>572.89603607855474</v>
      </c>
    </row>
    <row r="200" spans="1:6" ht="12.75" customHeight="1" x14ac:dyDescent="0.2">
      <c r="A200" s="116" t="s">
        <v>92</v>
      </c>
      <c r="B200" s="7">
        <v>193</v>
      </c>
      <c r="C200" s="8">
        <f t="shared" si="10"/>
        <v>69117.659527140349</v>
      </c>
      <c r="D200" s="8">
        <f t="shared" ref="D200:D263" si="12">PPMT($C$2/12,1,($C$3*12)+1-B200,C200,0)*-1</f>
        <v>284.90578804880329</v>
      </c>
      <c r="E200" s="8">
        <f t="shared" ref="E200:E263" si="13">IPMT($C$2/12,1,($C$3*12)+1-B200,C200,0)*-1</f>
        <v>287.99024802975146</v>
      </c>
      <c r="F200" s="9">
        <f t="shared" si="11"/>
        <v>572.89603607855474</v>
      </c>
    </row>
    <row r="201" spans="1:6" x14ac:dyDescent="0.2">
      <c r="A201" s="117"/>
      <c r="B201" s="10">
        <v>194</v>
      </c>
      <c r="C201" s="11">
        <f t="shared" si="10"/>
        <v>68832.753739091553</v>
      </c>
      <c r="D201" s="11">
        <f t="shared" si="12"/>
        <v>286.0928954990066</v>
      </c>
      <c r="E201" s="11">
        <f t="shared" si="13"/>
        <v>286.80314057954814</v>
      </c>
      <c r="F201" s="12">
        <f t="shared" si="11"/>
        <v>572.89603607855474</v>
      </c>
    </row>
    <row r="202" spans="1:6" x14ac:dyDescent="0.2">
      <c r="A202" s="117"/>
      <c r="B202" s="10">
        <v>195</v>
      </c>
      <c r="C202" s="11">
        <f t="shared" ref="C202:C265" si="14">C201-D201</f>
        <v>68546.660843592545</v>
      </c>
      <c r="D202" s="11">
        <f t="shared" si="12"/>
        <v>287.28494923025244</v>
      </c>
      <c r="E202" s="11">
        <f t="shared" si="13"/>
        <v>285.61108684830225</v>
      </c>
      <c r="F202" s="12">
        <f t="shared" ref="F202:F265" si="15">SUM(D202:E202)</f>
        <v>572.89603607855474</v>
      </c>
    </row>
    <row r="203" spans="1:6" x14ac:dyDescent="0.2">
      <c r="A203" s="117"/>
      <c r="B203" s="10">
        <v>196</v>
      </c>
      <c r="C203" s="11">
        <f t="shared" si="14"/>
        <v>68259.375894362296</v>
      </c>
      <c r="D203" s="11">
        <f t="shared" si="12"/>
        <v>288.48196985204521</v>
      </c>
      <c r="E203" s="11">
        <f t="shared" si="13"/>
        <v>284.41406622650959</v>
      </c>
      <c r="F203" s="12">
        <f t="shared" si="15"/>
        <v>572.89603607855474</v>
      </c>
    </row>
    <row r="204" spans="1:6" x14ac:dyDescent="0.2">
      <c r="A204" s="117"/>
      <c r="B204" s="10">
        <v>197</v>
      </c>
      <c r="C204" s="11">
        <f t="shared" si="14"/>
        <v>67970.893924510252</v>
      </c>
      <c r="D204" s="11">
        <f t="shared" si="12"/>
        <v>289.68397805976207</v>
      </c>
      <c r="E204" s="11">
        <f t="shared" si="13"/>
        <v>283.21205801879273</v>
      </c>
      <c r="F204" s="12">
        <f t="shared" si="15"/>
        <v>572.89603607855474</v>
      </c>
    </row>
    <row r="205" spans="1:6" x14ac:dyDescent="0.2">
      <c r="A205" s="117"/>
      <c r="B205" s="10">
        <v>198</v>
      </c>
      <c r="C205" s="11">
        <f t="shared" si="14"/>
        <v>67681.209946450486</v>
      </c>
      <c r="D205" s="11">
        <f t="shared" si="12"/>
        <v>290.890994635011</v>
      </c>
      <c r="E205" s="11">
        <f t="shared" si="13"/>
        <v>282.00504144354369</v>
      </c>
      <c r="F205" s="12">
        <f t="shared" si="15"/>
        <v>572.89603607855474</v>
      </c>
    </row>
    <row r="206" spans="1:6" x14ac:dyDescent="0.2">
      <c r="A206" s="117"/>
      <c r="B206" s="10">
        <v>199</v>
      </c>
      <c r="C206" s="11">
        <f t="shared" si="14"/>
        <v>67390.318951815469</v>
      </c>
      <c r="D206" s="11">
        <f t="shared" si="12"/>
        <v>292.10304044599019</v>
      </c>
      <c r="E206" s="11">
        <f t="shared" si="13"/>
        <v>280.79299563256444</v>
      </c>
      <c r="F206" s="12">
        <f t="shared" si="15"/>
        <v>572.89603607855463</v>
      </c>
    </row>
    <row r="207" spans="1:6" x14ac:dyDescent="0.2">
      <c r="A207" s="117"/>
      <c r="B207" s="10">
        <v>200</v>
      </c>
      <c r="C207" s="11">
        <f t="shared" si="14"/>
        <v>67098.21591136948</v>
      </c>
      <c r="D207" s="11">
        <f t="shared" si="12"/>
        <v>293.32013644784848</v>
      </c>
      <c r="E207" s="11">
        <f t="shared" si="13"/>
        <v>279.57589963070615</v>
      </c>
      <c r="F207" s="12">
        <f t="shared" si="15"/>
        <v>572.89603607855463</v>
      </c>
    </row>
    <row r="208" spans="1:6" x14ac:dyDescent="0.2">
      <c r="A208" s="117"/>
      <c r="B208" s="10">
        <v>201</v>
      </c>
      <c r="C208" s="11">
        <f t="shared" si="14"/>
        <v>66804.895774921635</v>
      </c>
      <c r="D208" s="11">
        <f t="shared" si="12"/>
        <v>294.54230368304798</v>
      </c>
      <c r="E208" s="11">
        <f t="shared" si="13"/>
        <v>278.35373239550682</v>
      </c>
      <c r="F208" s="12">
        <f t="shared" si="15"/>
        <v>572.89603607855474</v>
      </c>
    </row>
    <row r="209" spans="1:6" x14ac:dyDescent="0.2">
      <c r="A209" s="117"/>
      <c r="B209" s="10">
        <v>202</v>
      </c>
      <c r="C209" s="11">
        <f t="shared" si="14"/>
        <v>66510.353471238588</v>
      </c>
      <c r="D209" s="11">
        <f t="shared" si="12"/>
        <v>295.7695632817273</v>
      </c>
      <c r="E209" s="11">
        <f t="shared" si="13"/>
        <v>277.12647279682744</v>
      </c>
      <c r="F209" s="12">
        <f t="shared" si="15"/>
        <v>572.89603607855474</v>
      </c>
    </row>
    <row r="210" spans="1:6" x14ac:dyDescent="0.2">
      <c r="A210" s="117"/>
      <c r="B210" s="10">
        <v>203</v>
      </c>
      <c r="C210" s="11">
        <f t="shared" si="14"/>
        <v>66214.583907956854</v>
      </c>
      <c r="D210" s="11">
        <f t="shared" si="12"/>
        <v>297.00193646206787</v>
      </c>
      <c r="E210" s="11">
        <f t="shared" si="13"/>
        <v>275.89409961648687</v>
      </c>
      <c r="F210" s="12">
        <f t="shared" si="15"/>
        <v>572.89603607855474</v>
      </c>
    </row>
    <row r="211" spans="1:6" x14ac:dyDescent="0.2">
      <c r="A211" s="118"/>
      <c r="B211" s="13">
        <v>204</v>
      </c>
      <c r="C211" s="14">
        <f t="shared" si="14"/>
        <v>65917.581971494787</v>
      </c>
      <c r="D211" s="14">
        <f t="shared" si="12"/>
        <v>298.2394445306598</v>
      </c>
      <c r="E211" s="14">
        <f t="shared" si="13"/>
        <v>274.65659154789495</v>
      </c>
      <c r="F211" s="15">
        <f t="shared" si="15"/>
        <v>572.89603607855474</v>
      </c>
    </row>
    <row r="212" spans="1:6" ht="12.75" customHeight="1" x14ac:dyDescent="0.2">
      <c r="A212" s="116" t="s">
        <v>93</v>
      </c>
      <c r="B212" s="7">
        <v>205</v>
      </c>
      <c r="C212" s="8">
        <f t="shared" si="14"/>
        <v>65619.34252696413</v>
      </c>
      <c r="D212" s="8">
        <f t="shared" si="12"/>
        <v>299.48210888287076</v>
      </c>
      <c r="E212" s="8">
        <f t="shared" si="13"/>
        <v>273.41392719568387</v>
      </c>
      <c r="F212" s="9">
        <f t="shared" si="15"/>
        <v>572.89603607855463</v>
      </c>
    </row>
    <row r="213" spans="1:6" x14ac:dyDescent="0.2">
      <c r="A213" s="117"/>
      <c r="B213" s="10">
        <v>206</v>
      </c>
      <c r="C213" s="11">
        <f t="shared" si="14"/>
        <v>65319.860418081262</v>
      </c>
      <c r="D213" s="11">
        <f t="shared" si="12"/>
        <v>300.72995100321617</v>
      </c>
      <c r="E213" s="11">
        <f t="shared" si="13"/>
        <v>272.16608507533857</v>
      </c>
      <c r="F213" s="12">
        <f t="shared" si="15"/>
        <v>572.89603607855474</v>
      </c>
    </row>
    <row r="214" spans="1:6" x14ac:dyDescent="0.2">
      <c r="A214" s="117"/>
      <c r="B214" s="10">
        <v>207</v>
      </c>
      <c r="C214" s="11">
        <f t="shared" si="14"/>
        <v>65019.130467078045</v>
      </c>
      <c r="D214" s="11">
        <f t="shared" si="12"/>
        <v>301.98299246572958</v>
      </c>
      <c r="E214" s="11">
        <f t="shared" si="13"/>
        <v>270.91304361282516</v>
      </c>
      <c r="F214" s="12">
        <f t="shared" si="15"/>
        <v>572.89603607855474</v>
      </c>
    </row>
    <row r="215" spans="1:6" x14ac:dyDescent="0.2">
      <c r="A215" s="117"/>
      <c r="B215" s="10">
        <v>208</v>
      </c>
      <c r="C215" s="11">
        <f t="shared" si="14"/>
        <v>64717.147474612313</v>
      </c>
      <c r="D215" s="11">
        <f t="shared" si="12"/>
        <v>303.24125493433667</v>
      </c>
      <c r="E215" s="11">
        <f t="shared" si="13"/>
        <v>269.65478114421796</v>
      </c>
      <c r="F215" s="12">
        <f t="shared" si="15"/>
        <v>572.89603607855463</v>
      </c>
    </row>
    <row r="216" spans="1:6" x14ac:dyDescent="0.2">
      <c r="A216" s="117"/>
      <c r="B216" s="10">
        <v>209</v>
      </c>
      <c r="C216" s="11">
        <f t="shared" si="14"/>
        <v>64413.906219677978</v>
      </c>
      <c r="D216" s="11">
        <f t="shared" si="12"/>
        <v>304.50476016322983</v>
      </c>
      <c r="E216" s="11">
        <f t="shared" si="13"/>
        <v>268.39127591532491</v>
      </c>
      <c r="F216" s="12">
        <f t="shared" si="15"/>
        <v>572.89603607855474</v>
      </c>
    </row>
    <row r="217" spans="1:6" x14ac:dyDescent="0.2">
      <c r="A217" s="117"/>
      <c r="B217" s="10">
        <v>210</v>
      </c>
      <c r="C217" s="11">
        <f t="shared" si="14"/>
        <v>64109.401459514746</v>
      </c>
      <c r="D217" s="11">
        <f t="shared" si="12"/>
        <v>305.7735299972432</v>
      </c>
      <c r="E217" s="11">
        <f t="shared" si="13"/>
        <v>267.12250608131143</v>
      </c>
      <c r="F217" s="12">
        <f t="shared" si="15"/>
        <v>572.89603607855463</v>
      </c>
    </row>
    <row r="218" spans="1:6" x14ac:dyDescent="0.2">
      <c r="A218" s="117"/>
      <c r="B218" s="10">
        <v>211</v>
      </c>
      <c r="C218" s="11">
        <f t="shared" si="14"/>
        <v>63803.627929517505</v>
      </c>
      <c r="D218" s="11">
        <f t="shared" si="12"/>
        <v>307.04758637223171</v>
      </c>
      <c r="E218" s="11">
        <f t="shared" si="13"/>
        <v>265.84844970632292</v>
      </c>
      <c r="F218" s="12">
        <f t="shared" si="15"/>
        <v>572.89603607855463</v>
      </c>
    </row>
    <row r="219" spans="1:6" x14ac:dyDescent="0.2">
      <c r="A219" s="117"/>
      <c r="B219" s="10">
        <v>212</v>
      </c>
      <c r="C219" s="11">
        <f t="shared" si="14"/>
        <v>63496.580343145273</v>
      </c>
      <c r="D219" s="11">
        <f t="shared" si="12"/>
        <v>308.32695131544949</v>
      </c>
      <c r="E219" s="11">
        <f t="shared" si="13"/>
        <v>264.56908476310531</v>
      </c>
      <c r="F219" s="12">
        <f t="shared" si="15"/>
        <v>572.89603607855474</v>
      </c>
    </row>
    <row r="220" spans="1:6" x14ac:dyDescent="0.2">
      <c r="A220" s="117"/>
      <c r="B220" s="10">
        <v>213</v>
      </c>
      <c r="C220" s="11">
        <f t="shared" si="14"/>
        <v>63188.253391829821</v>
      </c>
      <c r="D220" s="11">
        <f t="shared" si="12"/>
        <v>309.61164694593043</v>
      </c>
      <c r="E220" s="11">
        <f t="shared" si="13"/>
        <v>263.28438913262426</v>
      </c>
      <c r="F220" s="12">
        <f t="shared" si="15"/>
        <v>572.89603607855474</v>
      </c>
    </row>
    <row r="221" spans="1:6" x14ac:dyDescent="0.2">
      <c r="A221" s="117"/>
      <c r="B221" s="10">
        <v>214</v>
      </c>
      <c r="C221" s="11">
        <f t="shared" si="14"/>
        <v>62878.641744883891</v>
      </c>
      <c r="D221" s="11">
        <f t="shared" si="12"/>
        <v>310.90169547487176</v>
      </c>
      <c r="E221" s="11">
        <f t="shared" si="13"/>
        <v>261.99434060368287</v>
      </c>
      <c r="F221" s="12">
        <f t="shared" si="15"/>
        <v>572.89603607855463</v>
      </c>
    </row>
    <row r="222" spans="1:6" x14ac:dyDescent="0.2">
      <c r="A222" s="117"/>
      <c r="B222" s="10">
        <v>215</v>
      </c>
      <c r="C222" s="11">
        <f t="shared" si="14"/>
        <v>62567.740049409018</v>
      </c>
      <c r="D222" s="11">
        <f t="shared" si="12"/>
        <v>312.19711920601713</v>
      </c>
      <c r="E222" s="11">
        <f t="shared" si="13"/>
        <v>260.69891687253755</v>
      </c>
      <c r="F222" s="12">
        <f t="shared" si="15"/>
        <v>572.89603607855474</v>
      </c>
    </row>
    <row r="223" spans="1:6" x14ac:dyDescent="0.2">
      <c r="A223" s="118"/>
      <c r="B223" s="13">
        <v>216</v>
      </c>
      <c r="C223" s="14">
        <f t="shared" si="14"/>
        <v>62255.542930203002</v>
      </c>
      <c r="D223" s="14">
        <f t="shared" si="12"/>
        <v>313.49794053604217</v>
      </c>
      <c r="E223" s="14">
        <f t="shared" si="13"/>
        <v>259.39809554251252</v>
      </c>
      <c r="F223" s="15">
        <f t="shared" si="15"/>
        <v>572.89603607855474</v>
      </c>
    </row>
    <row r="224" spans="1:6" ht="12.75" customHeight="1" x14ac:dyDescent="0.2">
      <c r="A224" s="116" t="s">
        <v>94</v>
      </c>
      <c r="B224" s="7">
        <v>217</v>
      </c>
      <c r="C224" s="8">
        <f t="shared" si="14"/>
        <v>61942.04498966696</v>
      </c>
      <c r="D224" s="8">
        <f t="shared" si="12"/>
        <v>314.80418195494241</v>
      </c>
      <c r="E224" s="8">
        <f t="shared" si="13"/>
        <v>258.09185412361234</v>
      </c>
      <c r="F224" s="9">
        <f t="shared" si="15"/>
        <v>572.89603607855474</v>
      </c>
    </row>
    <row r="225" spans="1:6" x14ac:dyDescent="0.2">
      <c r="A225" s="117"/>
      <c r="B225" s="10">
        <v>218</v>
      </c>
      <c r="C225" s="11">
        <f t="shared" si="14"/>
        <v>61627.24080771202</v>
      </c>
      <c r="D225" s="11">
        <f t="shared" si="12"/>
        <v>316.11586604642127</v>
      </c>
      <c r="E225" s="11">
        <f t="shared" si="13"/>
        <v>256.78017003213341</v>
      </c>
      <c r="F225" s="12">
        <f t="shared" si="15"/>
        <v>572.89603607855474</v>
      </c>
    </row>
    <row r="226" spans="1:6" x14ac:dyDescent="0.2">
      <c r="A226" s="117"/>
      <c r="B226" s="10">
        <v>219</v>
      </c>
      <c r="C226" s="11">
        <f t="shared" si="14"/>
        <v>61311.124941665599</v>
      </c>
      <c r="D226" s="11">
        <f t="shared" si="12"/>
        <v>317.43301548828151</v>
      </c>
      <c r="E226" s="11">
        <f t="shared" si="13"/>
        <v>255.46302059027335</v>
      </c>
      <c r="F226" s="12">
        <f t="shared" si="15"/>
        <v>572.89603607855486</v>
      </c>
    </row>
    <row r="227" spans="1:6" x14ac:dyDescent="0.2">
      <c r="A227" s="117"/>
      <c r="B227" s="10">
        <v>220</v>
      </c>
      <c r="C227" s="11">
        <f t="shared" si="14"/>
        <v>60993.691926177315</v>
      </c>
      <c r="D227" s="11">
        <f t="shared" si="12"/>
        <v>318.75565305281589</v>
      </c>
      <c r="E227" s="11">
        <f t="shared" si="13"/>
        <v>254.1403830257388</v>
      </c>
      <c r="F227" s="12">
        <f t="shared" si="15"/>
        <v>572.89603607855474</v>
      </c>
    </row>
    <row r="228" spans="1:6" x14ac:dyDescent="0.2">
      <c r="A228" s="117"/>
      <c r="B228" s="10">
        <v>221</v>
      </c>
      <c r="C228" s="11">
        <f t="shared" si="14"/>
        <v>60674.936273124498</v>
      </c>
      <c r="D228" s="11">
        <f t="shared" si="12"/>
        <v>320.08380160720264</v>
      </c>
      <c r="E228" s="11">
        <f t="shared" si="13"/>
        <v>252.81223447135204</v>
      </c>
      <c r="F228" s="12">
        <f t="shared" si="15"/>
        <v>572.89603607855474</v>
      </c>
    </row>
    <row r="229" spans="1:6" x14ac:dyDescent="0.2">
      <c r="A229" s="117"/>
      <c r="B229" s="10">
        <v>222</v>
      </c>
      <c r="C229" s="11">
        <f t="shared" si="14"/>
        <v>60354.852471517297</v>
      </c>
      <c r="D229" s="11">
        <f t="shared" si="12"/>
        <v>321.41748411389926</v>
      </c>
      <c r="E229" s="11">
        <f t="shared" si="13"/>
        <v>251.47855196465537</v>
      </c>
      <c r="F229" s="12">
        <f t="shared" si="15"/>
        <v>572.89603607855463</v>
      </c>
    </row>
    <row r="230" spans="1:6" x14ac:dyDescent="0.2">
      <c r="A230" s="117"/>
      <c r="B230" s="10">
        <v>223</v>
      </c>
      <c r="C230" s="11">
        <f t="shared" si="14"/>
        <v>60033.434987403394</v>
      </c>
      <c r="D230" s="11">
        <f t="shared" si="12"/>
        <v>322.75672363104053</v>
      </c>
      <c r="E230" s="11">
        <f t="shared" si="13"/>
        <v>250.13931244751413</v>
      </c>
      <c r="F230" s="12">
        <f t="shared" si="15"/>
        <v>572.89603607855463</v>
      </c>
    </row>
    <row r="231" spans="1:6" x14ac:dyDescent="0.2">
      <c r="A231" s="117"/>
      <c r="B231" s="10">
        <v>224</v>
      </c>
      <c r="C231" s="11">
        <f t="shared" si="14"/>
        <v>59710.678263772352</v>
      </c>
      <c r="D231" s="11">
        <f t="shared" si="12"/>
        <v>324.1015433128365</v>
      </c>
      <c r="E231" s="11">
        <f t="shared" si="13"/>
        <v>248.7944927657181</v>
      </c>
      <c r="F231" s="12">
        <f t="shared" si="15"/>
        <v>572.89603607855463</v>
      </c>
    </row>
    <row r="232" spans="1:6" x14ac:dyDescent="0.2">
      <c r="A232" s="117"/>
      <c r="B232" s="10">
        <v>225</v>
      </c>
      <c r="C232" s="11">
        <f t="shared" si="14"/>
        <v>59386.576720459518</v>
      </c>
      <c r="D232" s="11">
        <f t="shared" si="12"/>
        <v>325.45196640997324</v>
      </c>
      <c r="E232" s="11">
        <f t="shared" si="13"/>
        <v>247.44406966858128</v>
      </c>
      <c r="F232" s="12">
        <f t="shared" si="15"/>
        <v>572.89603607855452</v>
      </c>
    </row>
    <row r="233" spans="1:6" x14ac:dyDescent="0.2">
      <c r="A233" s="117"/>
      <c r="B233" s="10">
        <v>226</v>
      </c>
      <c r="C233" s="11">
        <f t="shared" si="14"/>
        <v>59061.124754049546</v>
      </c>
      <c r="D233" s="11">
        <f t="shared" si="12"/>
        <v>326.80801627001495</v>
      </c>
      <c r="E233" s="11">
        <f t="shared" si="13"/>
        <v>246.0880198085398</v>
      </c>
      <c r="F233" s="12">
        <f t="shared" si="15"/>
        <v>572.89603607855474</v>
      </c>
    </row>
    <row r="234" spans="1:6" x14ac:dyDescent="0.2">
      <c r="A234" s="117"/>
      <c r="B234" s="10">
        <v>227</v>
      </c>
      <c r="C234" s="11">
        <f t="shared" si="14"/>
        <v>58734.316737779533</v>
      </c>
      <c r="D234" s="11">
        <f t="shared" si="12"/>
        <v>328.16971633780673</v>
      </c>
      <c r="E234" s="11">
        <f t="shared" si="13"/>
        <v>244.72631974074804</v>
      </c>
      <c r="F234" s="12">
        <f t="shared" si="15"/>
        <v>572.89603607855474</v>
      </c>
    </row>
    <row r="235" spans="1:6" x14ac:dyDescent="0.2">
      <c r="A235" s="118"/>
      <c r="B235" s="13">
        <v>228</v>
      </c>
      <c r="C235" s="14">
        <f t="shared" si="14"/>
        <v>58406.147021441728</v>
      </c>
      <c r="D235" s="14">
        <f t="shared" si="12"/>
        <v>329.53709015588089</v>
      </c>
      <c r="E235" s="14">
        <f t="shared" si="13"/>
        <v>243.35894592267383</v>
      </c>
      <c r="F235" s="15">
        <f t="shared" si="15"/>
        <v>572.89603607855474</v>
      </c>
    </row>
    <row r="236" spans="1:6" ht="12.75" customHeight="1" x14ac:dyDescent="0.2">
      <c r="A236" s="116" t="s">
        <v>95</v>
      </c>
      <c r="B236" s="7">
        <v>229</v>
      </c>
      <c r="C236" s="8">
        <f t="shared" si="14"/>
        <v>58076.60993128585</v>
      </c>
      <c r="D236" s="8">
        <f t="shared" si="12"/>
        <v>330.91016136486377</v>
      </c>
      <c r="E236" s="8">
        <f t="shared" si="13"/>
        <v>241.98587471369106</v>
      </c>
      <c r="F236" s="9">
        <f t="shared" si="15"/>
        <v>572.89603607855486</v>
      </c>
    </row>
    <row r="237" spans="1:6" x14ac:dyDescent="0.2">
      <c r="A237" s="117"/>
      <c r="B237" s="10">
        <v>230</v>
      </c>
      <c r="C237" s="11">
        <f t="shared" si="14"/>
        <v>57745.699769920982</v>
      </c>
      <c r="D237" s="11">
        <f t="shared" si="12"/>
        <v>332.28895370388392</v>
      </c>
      <c r="E237" s="11">
        <f t="shared" si="13"/>
        <v>240.60708237467077</v>
      </c>
      <c r="F237" s="12">
        <f t="shared" si="15"/>
        <v>572.89603607855474</v>
      </c>
    </row>
    <row r="238" spans="1:6" x14ac:dyDescent="0.2">
      <c r="A238" s="117"/>
      <c r="B238" s="10">
        <v>231</v>
      </c>
      <c r="C238" s="11">
        <f t="shared" si="14"/>
        <v>57413.410816217096</v>
      </c>
      <c r="D238" s="11">
        <f t="shared" si="12"/>
        <v>333.67349101098353</v>
      </c>
      <c r="E238" s="11">
        <f t="shared" si="13"/>
        <v>239.22254506757122</v>
      </c>
      <c r="F238" s="12">
        <f t="shared" si="15"/>
        <v>572.89603607855474</v>
      </c>
    </row>
    <row r="239" spans="1:6" x14ac:dyDescent="0.2">
      <c r="A239" s="117"/>
      <c r="B239" s="10">
        <v>232</v>
      </c>
      <c r="C239" s="11">
        <f t="shared" si="14"/>
        <v>57079.737325206115</v>
      </c>
      <c r="D239" s="11">
        <f t="shared" si="12"/>
        <v>335.06379722352926</v>
      </c>
      <c r="E239" s="11">
        <f t="shared" si="13"/>
        <v>237.83223885502548</v>
      </c>
      <c r="F239" s="12">
        <f t="shared" si="15"/>
        <v>572.89603607855474</v>
      </c>
    </row>
    <row r="240" spans="1:6" x14ac:dyDescent="0.2">
      <c r="A240" s="117"/>
      <c r="B240" s="10">
        <v>233</v>
      </c>
      <c r="C240" s="11">
        <f t="shared" si="14"/>
        <v>56744.673527982588</v>
      </c>
      <c r="D240" s="11">
        <f t="shared" si="12"/>
        <v>336.45989637862726</v>
      </c>
      <c r="E240" s="11">
        <f t="shared" si="13"/>
        <v>236.43613969992745</v>
      </c>
      <c r="F240" s="12">
        <f t="shared" si="15"/>
        <v>572.89603607855474</v>
      </c>
    </row>
    <row r="241" spans="1:6" x14ac:dyDescent="0.2">
      <c r="A241" s="117"/>
      <c r="B241" s="10">
        <v>234</v>
      </c>
      <c r="C241" s="11">
        <f t="shared" si="14"/>
        <v>56408.213631603961</v>
      </c>
      <c r="D241" s="11">
        <f t="shared" si="12"/>
        <v>337.86181261353823</v>
      </c>
      <c r="E241" s="11">
        <f t="shared" si="13"/>
        <v>235.03422346501651</v>
      </c>
      <c r="F241" s="12">
        <f t="shared" si="15"/>
        <v>572.89603607855474</v>
      </c>
    </row>
    <row r="242" spans="1:6" x14ac:dyDescent="0.2">
      <c r="A242" s="117"/>
      <c r="B242" s="10">
        <v>235</v>
      </c>
      <c r="C242" s="11">
        <f t="shared" si="14"/>
        <v>56070.351818990421</v>
      </c>
      <c r="D242" s="11">
        <f t="shared" si="12"/>
        <v>339.26957016609458</v>
      </c>
      <c r="E242" s="11">
        <f t="shared" si="13"/>
        <v>233.62646591246008</v>
      </c>
      <c r="F242" s="12">
        <f t="shared" si="15"/>
        <v>572.89603607855463</v>
      </c>
    </row>
    <row r="243" spans="1:6" x14ac:dyDescent="0.2">
      <c r="A243" s="117"/>
      <c r="B243" s="10">
        <v>236</v>
      </c>
      <c r="C243" s="11">
        <f t="shared" si="14"/>
        <v>55731.082248824328</v>
      </c>
      <c r="D243" s="11">
        <f t="shared" si="12"/>
        <v>340.68319337511997</v>
      </c>
      <c r="E243" s="11">
        <f t="shared" si="13"/>
        <v>232.21284270343469</v>
      </c>
      <c r="F243" s="12">
        <f t="shared" si="15"/>
        <v>572.89603607855463</v>
      </c>
    </row>
    <row r="244" spans="1:6" x14ac:dyDescent="0.2">
      <c r="A244" s="117"/>
      <c r="B244" s="10">
        <v>237</v>
      </c>
      <c r="C244" s="11">
        <f t="shared" si="14"/>
        <v>55390.399055449212</v>
      </c>
      <c r="D244" s="11">
        <f t="shared" si="12"/>
        <v>342.10270668084962</v>
      </c>
      <c r="E244" s="11">
        <f t="shared" si="13"/>
        <v>230.79332939770504</v>
      </c>
      <c r="F244" s="12">
        <f t="shared" si="15"/>
        <v>572.89603607855463</v>
      </c>
    </row>
    <row r="245" spans="1:6" x14ac:dyDescent="0.2">
      <c r="A245" s="117"/>
      <c r="B245" s="10">
        <v>238</v>
      </c>
      <c r="C245" s="11">
        <f t="shared" si="14"/>
        <v>55048.296348768359</v>
      </c>
      <c r="D245" s="11">
        <f t="shared" si="12"/>
        <v>343.52813462535329</v>
      </c>
      <c r="E245" s="11">
        <f t="shared" si="13"/>
        <v>229.36790145320151</v>
      </c>
      <c r="F245" s="12">
        <f t="shared" si="15"/>
        <v>572.89603607855474</v>
      </c>
    </row>
    <row r="246" spans="1:6" x14ac:dyDescent="0.2">
      <c r="A246" s="117"/>
      <c r="B246" s="10">
        <v>239</v>
      </c>
      <c r="C246" s="11">
        <f t="shared" si="14"/>
        <v>54704.768214143005</v>
      </c>
      <c r="D246" s="11">
        <f t="shared" si="12"/>
        <v>344.95950185295885</v>
      </c>
      <c r="E246" s="11">
        <f t="shared" si="13"/>
        <v>227.93653422559586</v>
      </c>
      <c r="F246" s="12">
        <f t="shared" si="15"/>
        <v>572.89603607855474</v>
      </c>
    </row>
    <row r="247" spans="1:6" x14ac:dyDescent="0.2">
      <c r="A247" s="118"/>
      <c r="B247" s="13">
        <v>240</v>
      </c>
      <c r="C247" s="14">
        <f t="shared" si="14"/>
        <v>54359.808712290047</v>
      </c>
      <c r="D247" s="14">
        <f t="shared" si="12"/>
        <v>346.39683311067967</v>
      </c>
      <c r="E247" s="14">
        <f t="shared" si="13"/>
        <v>226.49920296787522</v>
      </c>
      <c r="F247" s="15">
        <f t="shared" si="15"/>
        <v>572.89603607855486</v>
      </c>
    </row>
    <row r="248" spans="1:6" ht="12.75" customHeight="1" x14ac:dyDescent="0.2">
      <c r="A248" s="116" t="s">
        <v>96</v>
      </c>
      <c r="B248" s="7">
        <v>241</v>
      </c>
      <c r="C248" s="8">
        <f t="shared" si="14"/>
        <v>54013.411879179366</v>
      </c>
      <c r="D248" s="8">
        <f t="shared" si="12"/>
        <v>347.8401532486406</v>
      </c>
      <c r="E248" s="8">
        <f t="shared" si="13"/>
        <v>225.05588282991403</v>
      </c>
      <c r="F248" s="9">
        <f t="shared" si="15"/>
        <v>572.89603607855463</v>
      </c>
    </row>
    <row r="249" spans="1:6" x14ac:dyDescent="0.2">
      <c r="A249" s="117"/>
      <c r="B249" s="10">
        <v>242</v>
      </c>
      <c r="C249" s="11">
        <f t="shared" si="14"/>
        <v>53665.571725930728</v>
      </c>
      <c r="D249" s="11">
        <f t="shared" si="12"/>
        <v>349.28948722051001</v>
      </c>
      <c r="E249" s="11">
        <f t="shared" si="13"/>
        <v>223.6065488580447</v>
      </c>
      <c r="F249" s="12">
        <f t="shared" si="15"/>
        <v>572.89603607855474</v>
      </c>
    </row>
    <row r="250" spans="1:6" x14ac:dyDescent="0.2">
      <c r="A250" s="117"/>
      <c r="B250" s="10">
        <v>243</v>
      </c>
      <c r="C250" s="11">
        <f t="shared" si="14"/>
        <v>53316.282238710221</v>
      </c>
      <c r="D250" s="11">
        <f t="shared" si="12"/>
        <v>350.74486008392887</v>
      </c>
      <c r="E250" s="11">
        <f t="shared" si="13"/>
        <v>222.1511759946259</v>
      </c>
      <c r="F250" s="12">
        <f t="shared" si="15"/>
        <v>572.89603607855474</v>
      </c>
    </row>
    <row r="251" spans="1:6" x14ac:dyDescent="0.2">
      <c r="A251" s="117"/>
      <c r="B251" s="10">
        <v>244</v>
      </c>
      <c r="C251" s="11">
        <f t="shared" si="14"/>
        <v>52965.537378626294</v>
      </c>
      <c r="D251" s="11">
        <f t="shared" si="12"/>
        <v>352.20629700094531</v>
      </c>
      <c r="E251" s="11">
        <f t="shared" si="13"/>
        <v>220.68973907760954</v>
      </c>
      <c r="F251" s="12">
        <f t="shared" si="15"/>
        <v>572.89603607855486</v>
      </c>
    </row>
    <row r="252" spans="1:6" x14ac:dyDescent="0.2">
      <c r="A252" s="117"/>
      <c r="B252" s="10">
        <v>245</v>
      </c>
      <c r="C252" s="11">
        <f t="shared" si="14"/>
        <v>52613.331081625351</v>
      </c>
      <c r="D252" s="11">
        <f t="shared" si="12"/>
        <v>353.67382323844913</v>
      </c>
      <c r="E252" s="11">
        <f t="shared" si="13"/>
        <v>219.22221284010558</v>
      </c>
      <c r="F252" s="12">
        <f t="shared" si="15"/>
        <v>572.89603607855474</v>
      </c>
    </row>
    <row r="253" spans="1:6" x14ac:dyDescent="0.2">
      <c r="A253" s="117"/>
      <c r="B253" s="10">
        <v>246</v>
      </c>
      <c r="C253" s="11">
        <f t="shared" si="14"/>
        <v>52259.657258386898</v>
      </c>
      <c r="D253" s="11">
        <f t="shared" si="12"/>
        <v>355.1474641686093</v>
      </c>
      <c r="E253" s="11">
        <f t="shared" si="13"/>
        <v>217.74857190994541</v>
      </c>
      <c r="F253" s="12">
        <f t="shared" si="15"/>
        <v>572.89603607855474</v>
      </c>
    </row>
    <row r="254" spans="1:6" x14ac:dyDescent="0.2">
      <c r="A254" s="117"/>
      <c r="B254" s="10">
        <v>247</v>
      </c>
      <c r="C254" s="11">
        <f t="shared" si="14"/>
        <v>51904.509794218291</v>
      </c>
      <c r="D254" s="11">
        <f t="shared" si="12"/>
        <v>356.62724526931191</v>
      </c>
      <c r="E254" s="11">
        <f t="shared" si="13"/>
        <v>216.26879080924289</v>
      </c>
      <c r="F254" s="12">
        <f t="shared" si="15"/>
        <v>572.89603607855474</v>
      </c>
    </row>
    <row r="255" spans="1:6" x14ac:dyDescent="0.2">
      <c r="A255" s="117"/>
      <c r="B255" s="10">
        <v>248</v>
      </c>
      <c r="C255" s="11">
        <f t="shared" si="14"/>
        <v>51547.882548948983</v>
      </c>
      <c r="D255" s="11">
        <f t="shared" si="12"/>
        <v>358.11319212460074</v>
      </c>
      <c r="E255" s="11">
        <f t="shared" si="13"/>
        <v>214.78284395395409</v>
      </c>
      <c r="F255" s="12">
        <f t="shared" si="15"/>
        <v>572.89603607855486</v>
      </c>
    </row>
    <row r="256" spans="1:6" x14ac:dyDescent="0.2">
      <c r="A256" s="117"/>
      <c r="B256" s="10">
        <v>249</v>
      </c>
      <c r="C256" s="11">
        <f t="shared" si="14"/>
        <v>51189.769356824385</v>
      </c>
      <c r="D256" s="11">
        <f t="shared" si="12"/>
        <v>359.60533042511992</v>
      </c>
      <c r="E256" s="11">
        <f t="shared" si="13"/>
        <v>213.29070565343494</v>
      </c>
      <c r="F256" s="12">
        <f t="shared" si="15"/>
        <v>572.89603607855486</v>
      </c>
    </row>
    <row r="257" spans="1:6" x14ac:dyDescent="0.2">
      <c r="A257" s="117"/>
      <c r="B257" s="10">
        <v>250</v>
      </c>
      <c r="C257" s="11">
        <f t="shared" si="14"/>
        <v>50830.164026399267</v>
      </c>
      <c r="D257" s="11">
        <f t="shared" si="12"/>
        <v>361.10368596855795</v>
      </c>
      <c r="E257" s="11">
        <f t="shared" si="13"/>
        <v>211.7923501099969</v>
      </c>
      <c r="F257" s="12">
        <f t="shared" si="15"/>
        <v>572.89603607855486</v>
      </c>
    </row>
    <row r="258" spans="1:6" x14ac:dyDescent="0.2">
      <c r="A258" s="117"/>
      <c r="B258" s="10">
        <v>251</v>
      </c>
      <c r="C258" s="11">
        <f t="shared" si="14"/>
        <v>50469.060340430711</v>
      </c>
      <c r="D258" s="11">
        <f t="shared" si="12"/>
        <v>362.60828466009372</v>
      </c>
      <c r="E258" s="11">
        <f t="shared" si="13"/>
        <v>210.28775141846131</v>
      </c>
      <c r="F258" s="12">
        <f t="shared" si="15"/>
        <v>572.89603607855497</v>
      </c>
    </row>
    <row r="259" spans="1:6" x14ac:dyDescent="0.2">
      <c r="A259" s="118"/>
      <c r="B259" s="13">
        <v>252</v>
      </c>
      <c r="C259" s="14">
        <f t="shared" si="14"/>
        <v>50106.45205577062</v>
      </c>
      <c r="D259" s="14">
        <f t="shared" si="12"/>
        <v>364.1191525128441</v>
      </c>
      <c r="E259" s="14">
        <f t="shared" si="13"/>
        <v>208.7768835657109</v>
      </c>
      <c r="F259" s="15">
        <f t="shared" si="15"/>
        <v>572.89603607855497</v>
      </c>
    </row>
    <row r="260" spans="1:6" ht="12.75" customHeight="1" x14ac:dyDescent="0.2">
      <c r="A260" s="116" t="s">
        <v>97</v>
      </c>
      <c r="B260" s="7">
        <v>253</v>
      </c>
      <c r="C260" s="8">
        <f t="shared" si="14"/>
        <v>49742.332903257775</v>
      </c>
      <c r="D260" s="8">
        <f t="shared" si="12"/>
        <v>365.63631564831422</v>
      </c>
      <c r="E260" s="8">
        <f t="shared" si="13"/>
        <v>207.25972043024072</v>
      </c>
      <c r="F260" s="9">
        <f t="shared" si="15"/>
        <v>572.89603607855497</v>
      </c>
    </row>
    <row r="261" spans="1:6" x14ac:dyDescent="0.2">
      <c r="A261" s="117"/>
      <c r="B261" s="10">
        <v>254</v>
      </c>
      <c r="C261" s="11">
        <f t="shared" si="14"/>
        <v>49376.696587609462</v>
      </c>
      <c r="D261" s="11">
        <f t="shared" si="12"/>
        <v>367.1598002968488</v>
      </c>
      <c r="E261" s="11">
        <f t="shared" si="13"/>
        <v>205.73623578170609</v>
      </c>
      <c r="F261" s="12">
        <f t="shared" si="15"/>
        <v>572.89603607855486</v>
      </c>
    </row>
    <row r="262" spans="1:6" x14ac:dyDescent="0.2">
      <c r="A262" s="117"/>
      <c r="B262" s="10">
        <v>255</v>
      </c>
      <c r="C262" s="11">
        <f t="shared" si="14"/>
        <v>49009.536787312616</v>
      </c>
      <c r="D262" s="11">
        <f t="shared" si="12"/>
        <v>368.68963279808577</v>
      </c>
      <c r="E262" s="11">
        <f t="shared" si="13"/>
        <v>204.20640328046923</v>
      </c>
      <c r="F262" s="12">
        <f t="shared" si="15"/>
        <v>572.89603607855497</v>
      </c>
    </row>
    <row r="263" spans="1:6" x14ac:dyDescent="0.2">
      <c r="A263" s="117"/>
      <c r="B263" s="10">
        <v>256</v>
      </c>
      <c r="C263" s="11">
        <f t="shared" si="14"/>
        <v>48640.847154514529</v>
      </c>
      <c r="D263" s="11">
        <f t="shared" si="12"/>
        <v>370.22583960141111</v>
      </c>
      <c r="E263" s="11">
        <f t="shared" si="13"/>
        <v>202.67019647714386</v>
      </c>
      <c r="F263" s="12">
        <f t="shared" si="15"/>
        <v>572.89603607855497</v>
      </c>
    </row>
    <row r="264" spans="1:6" x14ac:dyDescent="0.2">
      <c r="A264" s="117"/>
      <c r="B264" s="10">
        <v>257</v>
      </c>
      <c r="C264" s="11">
        <f t="shared" si="14"/>
        <v>48270.621314913122</v>
      </c>
      <c r="D264" s="11">
        <f t="shared" ref="D264:D327" si="16">PPMT($C$2/12,1,($C$3*12)+1-B264,C264,0)*-1</f>
        <v>371.76844726641701</v>
      </c>
      <c r="E264" s="11">
        <f t="shared" ref="E264:E327" si="17">IPMT($C$2/12,1,($C$3*12)+1-B264,C264,0)*-1</f>
        <v>201.12758881213801</v>
      </c>
      <c r="F264" s="12">
        <f t="shared" si="15"/>
        <v>572.89603607855497</v>
      </c>
    </row>
    <row r="265" spans="1:6" x14ac:dyDescent="0.2">
      <c r="A265" s="117"/>
      <c r="B265" s="10">
        <v>258</v>
      </c>
      <c r="C265" s="11">
        <f t="shared" si="14"/>
        <v>47898.852867646703</v>
      </c>
      <c r="D265" s="11">
        <f t="shared" si="16"/>
        <v>373.31748246336042</v>
      </c>
      <c r="E265" s="11">
        <f t="shared" si="17"/>
        <v>199.57855361519461</v>
      </c>
      <c r="F265" s="12">
        <f t="shared" si="15"/>
        <v>572.89603607855497</v>
      </c>
    </row>
    <row r="266" spans="1:6" x14ac:dyDescent="0.2">
      <c r="A266" s="117"/>
      <c r="B266" s="10">
        <v>259</v>
      </c>
      <c r="C266" s="11">
        <f t="shared" ref="C266:C329" si="18">C265-D265</f>
        <v>47525.535385183342</v>
      </c>
      <c r="D266" s="11">
        <f t="shared" si="16"/>
        <v>374.87297197362443</v>
      </c>
      <c r="E266" s="11">
        <f t="shared" si="17"/>
        <v>198.0230641049306</v>
      </c>
      <c r="F266" s="12">
        <f t="shared" ref="F266:F329" si="19">SUM(D266:E266)</f>
        <v>572.89603607855497</v>
      </c>
    </row>
    <row r="267" spans="1:6" x14ac:dyDescent="0.2">
      <c r="A267" s="117"/>
      <c r="B267" s="10">
        <v>260</v>
      </c>
      <c r="C267" s="11">
        <f t="shared" si="18"/>
        <v>47150.66241320972</v>
      </c>
      <c r="D267" s="11">
        <f t="shared" si="16"/>
        <v>376.43494269018117</v>
      </c>
      <c r="E267" s="11">
        <f t="shared" si="17"/>
        <v>196.46109338837383</v>
      </c>
      <c r="F267" s="12">
        <f t="shared" si="19"/>
        <v>572.89603607855497</v>
      </c>
    </row>
    <row r="268" spans="1:6" x14ac:dyDescent="0.2">
      <c r="A268" s="117"/>
      <c r="B268" s="10">
        <v>261</v>
      </c>
      <c r="C268" s="11">
        <f t="shared" si="18"/>
        <v>46774.227470519538</v>
      </c>
      <c r="D268" s="11">
        <f t="shared" si="16"/>
        <v>378.0034216180569</v>
      </c>
      <c r="E268" s="11">
        <f t="shared" si="17"/>
        <v>194.89261446049804</v>
      </c>
      <c r="F268" s="12">
        <f t="shared" si="19"/>
        <v>572.89603607855497</v>
      </c>
    </row>
    <row r="269" spans="1:6" x14ac:dyDescent="0.2">
      <c r="A269" s="117"/>
      <c r="B269" s="10">
        <v>262</v>
      </c>
      <c r="C269" s="11">
        <f t="shared" si="18"/>
        <v>46396.22404890148</v>
      </c>
      <c r="D269" s="11">
        <f t="shared" si="16"/>
        <v>379.57843587479886</v>
      </c>
      <c r="E269" s="11">
        <f t="shared" si="17"/>
        <v>193.31760020375617</v>
      </c>
      <c r="F269" s="12">
        <f t="shared" si="19"/>
        <v>572.89603607855497</v>
      </c>
    </row>
    <row r="270" spans="1:6" x14ac:dyDescent="0.2">
      <c r="A270" s="117"/>
      <c r="B270" s="10">
        <v>263</v>
      </c>
      <c r="C270" s="11">
        <f t="shared" si="18"/>
        <v>46016.645613026682</v>
      </c>
      <c r="D270" s="11">
        <f t="shared" si="16"/>
        <v>381.16001269094386</v>
      </c>
      <c r="E270" s="11">
        <f t="shared" si="17"/>
        <v>191.73602338761117</v>
      </c>
      <c r="F270" s="12">
        <f t="shared" si="19"/>
        <v>572.89603607855497</v>
      </c>
    </row>
    <row r="271" spans="1:6" x14ac:dyDescent="0.2">
      <c r="A271" s="118"/>
      <c r="B271" s="13">
        <v>264</v>
      </c>
      <c r="C271" s="14">
        <f t="shared" si="18"/>
        <v>45635.485600335734</v>
      </c>
      <c r="D271" s="14">
        <f t="shared" si="16"/>
        <v>382.74817941048946</v>
      </c>
      <c r="E271" s="14">
        <f t="shared" si="17"/>
        <v>190.14785666806557</v>
      </c>
      <c r="F271" s="15">
        <f t="shared" si="19"/>
        <v>572.89603607855497</v>
      </c>
    </row>
    <row r="272" spans="1:6" ht="12.75" customHeight="1" x14ac:dyDescent="0.2">
      <c r="A272" s="116" t="s">
        <v>98</v>
      </c>
      <c r="B272" s="7">
        <v>265</v>
      </c>
      <c r="C272" s="8">
        <f t="shared" si="18"/>
        <v>45252.737420925245</v>
      </c>
      <c r="D272" s="8">
        <f t="shared" si="16"/>
        <v>384.34296349136639</v>
      </c>
      <c r="E272" s="8">
        <f t="shared" si="17"/>
        <v>188.55307258718852</v>
      </c>
      <c r="F272" s="9">
        <f t="shared" si="19"/>
        <v>572.89603607855497</v>
      </c>
    </row>
    <row r="273" spans="1:6" x14ac:dyDescent="0.2">
      <c r="A273" s="117"/>
      <c r="B273" s="10">
        <v>266</v>
      </c>
      <c r="C273" s="11">
        <f t="shared" si="18"/>
        <v>44868.394457433882</v>
      </c>
      <c r="D273" s="11">
        <f t="shared" si="16"/>
        <v>385.94439250591381</v>
      </c>
      <c r="E273" s="11">
        <f t="shared" si="17"/>
        <v>186.95164357264116</v>
      </c>
      <c r="F273" s="12">
        <f t="shared" si="19"/>
        <v>572.89603607855497</v>
      </c>
    </row>
    <row r="274" spans="1:6" x14ac:dyDescent="0.2">
      <c r="A274" s="117"/>
      <c r="B274" s="10">
        <v>267</v>
      </c>
      <c r="C274" s="11">
        <f t="shared" si="18"/>
        <v>44482.450064927965</v>
      </c>
      <c r="D274" s="11">
        <f t="shared" si="16"/>
        <v>387.55249414135511</v>
      </c>
      <c r="E274" s="11">
        <f t="shared" si="17"/>
        <v>185.34354193719986</v>
      </c>
      <c r="F274" s="12">
        <f t="shared" si="19"/>
        <v>572.89603607855497</v>
      </c>
    </row>
    <row r="275" spans="1:6" x14ac:dyDescent="0.2">
      <c r="A275" s="117"/>
      <c r="B275" s="10">
        <v>268</v>
      </c>
      <c r="C275" s="11">
        <f t="shared" si="18"/>
        <v>44094.897570786612</v>
      </c>
      <c r="D275" s="11">
        <f t="shared" si="16"/>
        <v>389.16729620027741</v>
      </c>
      <c r="E275" s="11">
        <f t="shared" si="17"/>
        <v>183.72873987827754</v>
      </c>
      <c r="F275" s="12">
        <f t="shared" si="19"/>
        <v>572.89603607855497</v>
      </c>
    </row>
    <row r="276" spans="1:6" x14ac:dyDescent="0.2">
      <c r="A276" s="117"/>
      <c r="B276" s="10">
        <v>269</v>
      </c>
      <c r="C276" s="11">
        <f t="shared" si="18"/>
        <v>43705.730274586334</v>
      </c>
      <c r="D276" s="11">
        <f t="shared" si="16"/>
        <v>390.78882660111196</v>
      </c>
      <c r="E276" s="11">
        <f t="shared" si="17"/>
        <v>182.10720947744306</v>
      </c>
      <c r="F276" s="12">
        <f t="shared" si="19"/>
        <v>572.89603607855497</v>
      </c>
    </row>
    <row r="277" spans="1:6" x14ac:dyDescent="0.2">
      <c r="A277" s="117"/>
      <c r="B277" s="10">
        <v>270</v>
      </c>
      <c r="C277" s="11">
        <f t="shared" si="18"/>
        <v>43314.94144798522</v>
      </c>
      <c r="D277" s="11">
        <f t="shared" si="16"/>
        <v>392.41711337861659</v>
      </c>
      <c r="E277" s="11">
        <f t="shared" si="17"/>
        <v>180.47892269993844</v>
      </c>
      <c r="F277" s="12">
        <f t="shared" si="19"/>
        <v>572.89603607855497</v>
      </c>
    </row>
    <row r="278" spans="1:6" x14ac:dyDescent="0.2">
      <c r="A278" s="117"/>
      <c r="B278" s="10">
        <v>271</v>
      </c>
      <c r="C278" s="11">
        <f t="shared" si="18"/>
        <v>42922.524334606605</v>
      </c>
      <c r="D278" s="11">
        <f t="shared" si="16"/>
        <v>394.05218468436072</v>
      </c>
      <c r="E278" s="11">
        <f t="shared" si="17"/>
        <v>178.84385139419419</v>
      </c>
      <c r="F278" s="12">
        <f t="shared" si="19"/>
        <v>572.89603607855497</v>
      </c>
    </row>
    <row r="279" spans="1:6" x14ac:dyDescent="0.2">
      <c r="A279" s="117"/>
      <c r="B279" s="10">
        <v>272</v>
      </c>
      <c r="C279" s="11">
        <f t="shared" si="18"/>
        <v>42528.472149922243</v>
      </c>
      <c r="D279" s="11">
        <f t="shared" si="16"/>
        <v>395.6940687872123</v>
      </c>
      <c r="E279" s="11">
        <f t="shared" si="17"/>
        <v>177.20196729134267</v>
      </c>
      <c r="F279" s="12">
        <f t="shared" si="19"/>
        <v>572.89603607855497</v>
      </c>
    </row>
    <row r="280" spans="1:6" x14ac:dyDescent="0.2">
      <c r="A280" s="117"/>
      <c r="B280" s="10">
        <v>273</v>
      </c>
      <c r="C280" s="11">
        <f t="shared" si="18"/>
        <v>42132.778081135031</v>
      </c>
      <c r="D280" s="11">
        <f t="shared" si="16"/>
        <v>397.34279407382564</v>
      </c>
      <c r="E280" s="11">
        <f t="shared" si="17"/>
        <v>175.5532420047293</v>
      </c>
      <c r="F280" s="12">
        <f t="shared" si="19"/>
        <v>572.89603607855497</v>
      </c>
    </row>
    <row r="281" spans="1:6" x14ac:dyDescent="0.2">
      <c r="A281" s="117"/>
      <c r="B281" s="10">
        <v>274</v>
      </c>
      <c r="C281" s="11">
        <f t="shared" si="18"/>
        <v>41735.435287061206</v>
      </c>
      <c r="D281" s="11">
        <f t="shared" si="16"/>
        <v>398.99838904913321</v>
      </c>
      <c r="E281" s="11">
        <f t="shared" si="17"/>
        <v>173.89764702942168</v>
      </c>
      <c r="F281" s="12">
        <f t="shared" si="19"/>
        <v>572.89603607855486</v>
      </c>
    </row>
    <row r="282" spans="1:6" x14ac:dyDescent="0.2">
      <c r="A282" s="117"/>
      <c r="B282" s="10">
        <v>275</v>
      </c>
      <c r="C282" s="11">
        <f t="shared" si="18"/>
        <v>41336.436898012071</v>
      </c>
      <c r="D282" s="11">
        <f t="shared" si="16"/>
        <v>400.66088233683803</v>
      </c>
      <c r="E282" s="11">
        <f t="shared" si="17"/>
        <v>172.23515374171697</v>
      </c>
      <c r="F282" s="12">
        <f t="shared" si="19"/>
        <v>572.89603607855497</v>
      </c>
    </row>
    <row r="283" spans="1:6" x14ac:dyDescent="0.2">
      <c r="A283" s="118"/>
      <c r="B283" s="13">
        <v>276</v>
      </c>
      <c r="C283" s="14">
        <f t="shared" si="18"/>
        <v>40935.776015675234</v>
      </c>
      <c r="D283" s="14">
        <f t="shared" si="16"/>
        <v>402.33030267990819</v>
      </c>
      <c r="E283" s="14">
        <f t="shared" si="17"/>
        <v>170.56573339864681</v>
      </c>
      <c r="F283" s="15">
        <f t="shared" si="19"/>
        <v>572.89603607855497</v>
      </c>
    </row>
    <row r="284" spans="1:6" ht="12.75" customHeight="1" x14ac:dyDescent="0.2">
      <c r="A284" s="116" t="s">
        <v>99</v>
      </c>
      <c r="B284" s="7">
        <v>277</v>
      </c>
      <c r="C284" s="8">
        <f t="shared" si="18"/>
        <v>40533.445712995323</v>
      </c>
      <c r="D284" s="8">
        <f t="shared" si="16"/>
        <v>404.00667894107431</v>
      </c>
      <c r="E284" s="8">
        <f t="shared" si="17"/>
        <v>168.88935713748052</v>
      </c>
      <c r="F284" s="9">
        <f t="shared" si="19"/>
        <v>572.89603607855486</v>
      </c>
    </row>
    <row r="285" spans="1:6" x14ac:dyDescent="0.2">
      <c r="A285" s="117"/>
      <c r="B285" s="10">
        <v>278</v>
      </c>
      <c r="C285" s="11">
        <f t="shared" si="18"/>
        <v>40129.439034054245</v>
      </c>
      <c r="D285" s="11">
        <f t="shared" si="16"/>
        <v>405.69004010332884</v>
      </c>
      <c r="E285" s="11">
        <f t="shared" si="17"/>
        <v>167.20599597522602</v>
      </c>
      <c r="F285" s="12">
        <f t="shared" si="19"/>
        <v>572.89603607855486</v>
      </c>
    </row>
    <row r="286" spans="1:6" x14ac:dyDescent="0.2">
      <c r="A286" s="117"/>
      <c r="B286" s="10">
        <v>279</v>
      </c>
      <c r="C286" s="11">
        <f t="shared" si="18"/>
        <v>39723.748993950918</v>
      </c>
      <c r="D286" s="11">
        <f t="shared" si="16"/>
        <v>407.380415270426</v>
      </c>
      <c r="E286" s="11">
        <f t="shared" si="17"/>
        <v>165.5156208081288</v>
      </c>
      <c r="F286" s="12">
        <f t="shared" si="19"/>
        <v>572.89603607855474</v>
      </c>
    </row>
    <row r="287" spans="1:6" x14ac:dyDescent="0.2">
      <c r="A287" s="117"/>
      <c r="B287" s="10">
        <v>280</v>
      </c>
      <c r="C287" s="11">
        <f t="shared" si="18"/>
        <v>39316.368578680493</v>
      </c>
      <c r="D287" s="11">
        <f t="shared" si="16"/>
        <v>409.07783366738613</v>
      </c>
      <c r="E287" s="11">
        <f t="shared" si="17"/>
        <v>163.81820241116873</v>
      </c>
      <c r="F287" s="12">
        <f t="shared" si="19"/>
        <v>572.89603607855486</v>
      </c>
    </row>
    <row r="288" spans="1:6" x14ac:dyDescent="0.2">
      <c r="A288" s="117"/>
      <c r="B288" s="10">
        <v>281</v>
      </c>
      <c r="C288" s="11">
        <f t="shared" si="18"/>
        <v>38907.29074501311</v>
      </c>
      <c r="D288" s="11">
        <f t="shared" si="16"/>
        <v>410.78232464100034</v>
      </c>
      <c r="E288" s="11">
        <f t="shared" si="17"/>
        <v>162.11371143755463</v>
      </c>
      <c r="F288" s="12">
        <f t="shared" si="19"/>
        <v>572.89603607855497</v>
      </c>
    </row>
    <row r="289" spans="1:6" x14ac:dyDescent="0.2">
      <c r="A289" s="117"/>
      <c r="B289" s="10">
        <v>282</v>
      </c>
      <c r="C289" s="11">
        <f t="shared" si="18"/>
        <v>38496.508420372113</v>
      </c>
      <c r="D289" s="11">
        <f t="shared" si="16"/>
        <v>412.49391766033779</v>
      </c>
      <c r="E289" s="11">
        <f t="shared" si="17"/>
        <v>160.40211841821713</v>
      </c>
      <c r="F289" s="12">
        <f t="shared" si="19"/>
        <v>572.89603607855497</v>
      </c>
    </row>
    <row r="290" spans="1:6" x14ac:dyDescent="0.2">
      <c r="A290" s="117"/>
      <c r="B290" s="10">
        <v>283</v>
      </c>
      <c r="C290" s="11">
        <f t="shared" si="18"/>
        <v>38084.014502711776</v>
      </c>
      <c r="D290" s="11">
        <f t="shared" si="16"/>
        <v>414.21264231725587</v>
      </c>
      <c r="E290" s="11">
        <f t="shared" si="17"/>
        <v>158.68339376129907</v>
      </c>
      <c r="F290" s="12">
        <f t="shared" si="19"/>
        <v>572.89603607855497</v>
      </c>
    </row>
    <row r="291" spans="1:6" x14ac:dyDescent="0.2">
      <c r="A291" s="117"/>
      <c r="B291" s="10">
        <v>284</v>
      </c>
      <c r="C291" s="11">
        <f t="shared" si="18"/>
        <v>37669.801860394517</v>
      </c>
      <c r="D291" s="11">
        <f t="shared" si="16"/>
        <v>415.93852832691101</v>
      </c>
      <c r="E291" s="11">
        <f t="shared" si="17"/>
        <v>156.95750775164382</v>
      </c>
      <c r="F291" s="12">
        <f t="shared" si="19"/>
        <v>572.89603607855486</v>
      </c>
    </row>
    <row r="292" spans="1:6" x14ac:dyDescent="0.2">
      <c r="A292" s="117"/>
      <c r="B292" s="10">
        <v>285</v>
      </c>
      <c r="C292" s="11">
        <f t="shared" si="18"/>
        <v>37253.863332067609</v>
      </c>
      <c r="D292" s="11">
        <f t="shared" si="16"/>
        <v>417.67160552827323</v>
      </c>
      <c r="E292" s="11">
        <f t="shared" si="17"/>
        <v>155.22443055028171</v>
      </c>
      <c r="F292" s="12">
        <f t="shared" si="19"/>
        <v>572.89603607855497</v>
      </c>
    </row>
    <row r="293" spans="1:6" x14ac:dyDescent="0.2">
      <c r="A293" s="117"/>
      <c r="B293" s="10">
        <v>286</v>
      </c>
      <c r="C293" s="11">
        <f t="shared" si="18"/>
        <v>36836.191726539335</v>
      </c>
      <c r="D293" s="11">
        <f t="shared" si="16"/>
        <v>419.41190388464111</v>
      </c>
      <c r="E293" s="11">
        <f t="shared" si="17"/>
        <v>153.48413219391389</v>
      </c>
      <c r="F293" s="12">
        <f t="shared" si="19"/>
        <v>572.89603607855497</v>
      </c>
    </row>
    <row r="294" spans="1:6" x14ac:dyDescent="0.2">
      <c r="A294" s="117"/>
      <c r="B294" s="10">
        <v>287</v>
      </c>
      <c r="C294" s="11">
        <f t="shared" si="18"/>
        <v>36416.779822654695</v>
      </c>
      <c r="D294" s="11">
        <f t="shared" si="16"/>
        <v>421.15945348416045</v>
      </c>
      <c r="E294" s="11">
        <f t="shared" si="17"/>
        <v>151.73658259439455</v>
      </c>
      <c r="F294" s="12">
        <f t="shared" si="19"/>
        <v>572.89603607855497</v>
      </c>
    </row>
    <row r="295" spans="1:6" x14ac:dyDescent="0.2">
      <c r="A295" s="118"/>
      <c r="B295" s="13">
        <v>288</v>
      </c>
      <c r="C295" s="14">
        <f t="shared" si="18"/>
        <v>35995.620369170538</v>
      </c>
      <c r="D295" s="14">
        <f t="shared" si="16"/>
        <v>422.9142845403444</v>
      </c>
      <c r="E295" s="14">
        <f t="shared" si="17"/>
        <v>149.98175153821057</v>
      </c>
      <c r="F295" s="15">
        <f t="shared" si="19"/>
        <v>572.89603607855497</v>
      </c>
    </row>
    <row r="296" spans="1:6" ht="12.75" customHeight="1" x14ac:dyDescent="0.2">
      <c r="A296" s="116" t="s">
        <v>100</v>
      </c>
      <c r="B296" s="7">
        <v>289</v>
      </c>
      <c r="C296" s="8">
        <f t="shared" si="18"/>
        <v>35572.70608463019</v>
      </c>
      <c r="D296" s="8">
        <f t="shared" si="16"/>
        <v>424.67642739259588</v>
      </c>
      <c r="E296" s="8">
        <f t="shared" si="17"/>
        <v>148.21960868595912</v>
      </c>
      <c r="F296" s="9">
        <f t="shared" si="19"/>
        <v>572.89603607855497</v>
      </c>
    </row>
    <row r="297" spans="1:6" x14ac:dyDescent="0.2">
      <c r="A297" s="117"/>
      <c r="B297" s="10">
        <v>290</v>
      </c>
      <c r="C297" s="11">
        <f t="shared" si="18"/>
        <v>35148.029657237596</v>
      </c>
      <c r="D297" s="11">
        <f t="shared" si="16"/>
        <v>426.4459125067317</v>
      </c>
      <c r="E297" s="11">
        <f t="shared" si="17"/>
        <v>146.45012357182333</v>
      </c>
      <c r="F297" s="12">
        <f t="shared" si="19"/>
        <v>572.89603607855497</v>
      </c>
    </row>
    <row r="298" spans="1:6" x14ac:dyDescent="0.2">
      <c r="A298" s="117"/>
      <c r="B298" s="10">
        <v>291</v>
      </c>
      <c r="C298" s="11">
        <f t="shared" si="18"/>
        <v>34721.583744730866</v>
      </c>
      <c r="D298" s="11">
        <f t="shared" si="16"/>
        <v>428.22277047550972</v>
      </c>
      <c r="E298" s="11">
        <f t="shared" si="17"/>
        <v>144.67326560304528</v>
      </c>
      <c r="F298" s="12">
        <f t="shared" si="19"/>
        <v>572.89603607855497</v>
      </c>
    </row>
    <row r="299" spans="1:6" x14ac:dyDescent="0.2">
      <c r="A299" s="117"/>
      <c r="B299" s="10">
        <v>292</v>
      </c>
      <c r="C299" s="11">
        <f t="shared" si="18"/>
        <v>34293.360974255353</v>
      </c>
      <c r="D299" s="11">
        <f t="shared" si="16"/>
        <v>430.00703201915758</v>
      </c>
      <c r="E299" s="11">
        <f t="shared" si="17"/>
        <v>142.88900405939731</v>
      </c>
      <c r="F299" s="12">
        <f t="shared" si="19"/>
        <v>572.89603607855486</v>
      </c>
    </row>
    <row r="300" spans="1:6" x14ac:dyDescent="0.2">
      <c r="A300" s="117"/>
      <c r="B300" s="10">
        <v>293</v>
      </c>
      <c r="C300" s="11">
        <f t="shared" si="18"/>
        <v>33863.353942236194</v>
      </c>
      <c r="D300" s="11">
        <f t="shared" si="16"/>
        <v>431.79872798590412</v>
      </c>
      <c r="E300" s="11">
        <f t="shared" si="17"/>
        <v>141.09730809265079</v>
      </c>
      <c r="F300" s="12">
        <f t="shared" si="19"/>
        <v>572.89603607855497</v>
      </c>
    </row>
    <row r="301" spans="1:6" x14ac:dyDescent="0.2">
      <c r="A301" s="117"/>
      <c r="B301" s="10">
        <v>294</v>
      </c>
      <c r="C301" s="11">
        <f t="shared" si="18"/>
        <v>33431.555214250293</v>
      </c>
      <c r="D301" s="11">
        <f t="shared" si="16"/>
        <v>433.59788935251214</v>
      </c>
      <c r="E301" s="11">
        <f t="shared" si="17"/>
        <v>139.29814672604289</v>
      </c>
      <c r="F301" s="12">
        <f t="shared" si="19"/>
        <v>572.89603607855497</v>
      </c>
    </row>
    <row r="302" spans="1:6" x14ac:dyDescent="0.2">
      <c r="A302" s="117"/>
      <c r="B302" s="10">
        <v>295</v>
      </c>
      <c r="C302" s="11">
        <f t="shared" si="18"/>
        <v>32997.957324897783</v>
      </c>
      <c r="D302" s="11">
        <f t="shared" si="16"/>
        <v>435.40454722481445</v>
      </c>
      <c r="E302" s="11">
        <f t="shared" si="17"/>
        <v>137.49148885374075</v>
      </c>
      <c r="F302" s="12">
        <f t="shared" si="19"/>
        <v>572.8960360785552</v>
      </c>
    </row>
    <row r="303" spans="1:6" x14ac:dyDescent="0.2">
      <c r="A303" s="117"/>
      <c r="B303" s="10">
        <v>296</v>
      </c>
      <c r="C303" s="11">
        <f t="shared" si="18"/>
        <v>32562.552777672969</v>
      </c>
      <c r="D303" s="11">
        <f t="shared" si="16"/>
        <v>437.21873283825101</v>
      </c>
      <c r="E303" s="11">
        <f t="shared" si="17"/>
        <v>135.67730324030404</v>
      </c>
      <c r="F303" s="12">
        <f t="shared" si="19"/>
        <v>572.89603607855508</v>
      </c>
    </row>
    <row r="304" spans="1:6" x14ac:dyDescent="0.2">
      <c r="A304" s="117"/>
      <c r="B304" s="10">
        <v>297</v>
      </c>
      <c r="C304" s="11">
        <f t="shared" si="18"/>
        <v>32125.334044834719</v>
      </c>
      <c r="D304" s="11">
        <f t="shared" si="16"/>
        <v>439.04047755841037</v>
      </c>
      <c r="E304" s="11">
        <f t="shared" si="17"/>
        <v>133.85555852014465</v>
      </c>
      <c r="F304" s="12">
        <f t="shared" si="19"/>
        <v>572.89603607855497</v>
      </c>
    </row>
    <row r="305" spans="1:6" x14ac:dyDescent="0.2">
      <c r="A305" s="117"/>
      <c r="B305" s="10">
        <v>298</v>
      </c>
      <c r="C305" s="11">
        <f t="shared" si="18"/>
        <v>31686.293567276309</v>
      </c>
      <c r="D305" s="11">
        <f t="shared" si="16"/>
        <v>440.8698128815704</v>
      </c>
      <c r="E305" s="11">
        <f t="shared" si="17"/>
        <v>132.02622319698463</v>
      </c>
      <c r="F305" s="12">
        <f t="shared" si="19"/>
        <v>572.89603607855497</v>
      </c>
    </row>
    <row r="306" spans="1:6" x14ac:dyDescent="0.2">
      <c r="A306" s="117"/>
      <c r="B306" s="10">
        <v>299</v>
      </c>
      <c r="C306" s="11">
        <f t="shared" si="18"/>
        <v>31245.423754394738</v>
      </c>
      <c r="D306" s="11">
        <f t="shared" si="16"/>
        <v>442.70677043524353</v>
      </c>
      <c r="E306" s="11">
        <f t="shared" si="17"/>
        <v>130.18926564331139</v>
      </c>
      <c r="F306" s="12">
        <f t="shared" si="19"/>
        <v>572.89603607855497</v>
      </c>
    </row>
    <row r="307" spans="1:6" x14ac:dyDescent="0.2">
      <c r="A307" s="118"/>
      <c r="B307" s="13">
        <v>300</v>
      </c>
      <c r="C307" s="14">
        <f t="shared" si="18"/>
        <v>30802.716983959494</v>
      </c>
      <c r="D307" s="14">
        <f t="shared" si="16"/>
        <v>444.55138197872373</v>
      </c>
      <c r="E307" s="14">
        <f t="shared" si="17"/>
        <v>128.34465409983122</v>
      </c>
      <c r="F307" s="15">
        <f t="shared" si="19"/>
        <v>572.89603607855497</v>
      </c>
    </row>
    <row r="308" spans="1:6" ht="12.75" customHeight="1" x14ac:dyDescent="0.2">
      <c r="A308" s="116" t="s">
        <v>101</v>
      </c>
      <c r="B308" s="7">
        <v>301</v>
      </c>
      <c r="C308" s="8">
        <f t="shared" si="18"/>
        <v>30358.165601980771</v>
      </c>
      <c r="D308" s="8">
        <f t="shared" si="16"/>
        <v>446.40367940363507</v>
      </c>
      <c r="E308" s="8">
        <f t="shared" si="17"/>
        <v>126.49235667491988</v>
      </c>
      <c r="F308" s="9">
        <f t="shared" si="19"/>
        <v>572.89603607855497</v>
      </c>
    </row>
    <row r="309" spans="1:6" x14ac:dyDescent="0.2">
      <c r="A309" s="117"/>
      <c r="B309" s="10">
        <v>302</v>
      </c>
      <c r="C309" s="11">
        <f t="shared" si="18"/>
        <v>29911.761922577134</v>
      </c>
      <c r="D309" s="11">
        <f t="shared" si="16"/>
        <v>448.26369473448369</v>
      </c>
      <c r="E309" s="11">
        <f t="shared" si="17"/>
        <v>124.63234134407141</v>
      </c>
      <c r="F309" s="12">
        <f t="shared" si="19"/>
        <v>572.89603607855508</v>
      </c>
    </row>
    <row r="310" spans="1:6" x14ac:dyDescent="0.2">
      <c r="A310" s="117"/>
      <c r="B310" s="10">
        <v>303</v>
      </c>
      <c r="C310" s="11">
        <f t="shared" si="18"/>
        <v>29463.498227842651</v>
      </c>
      <c r="D310" s="11">
        <f t="shared" si="16"/>
        <v>450.13146012921061</v>
      </c>
      <c r="E310" s="11">
        <f t="shared" si="17"/>
        <v>122.76457594934439</v>
      </c>
      <c r="F310" s="12">
        <f t="shared" si="19"/>
        <v>572.89603607855497</v>
      </c>
    </row>
    <row r="311" spans="1:6" x14ac:dyDescent="0.2">
      <c r="A311" s="117"/>
      <c r="B311" s="10">
        <v>304</v>
      </c>
      <c r="C311" s="11">
        <f t="shared" si="18"/>
        <v>29013.36676771344</v>
      </c>
      <c r="D311" s="11">
        <f t="shared" si="16"/>
        <v>452.00700787974898</v>
      </c>
      <c r="E311" s="11">
        <f t="shared" si="17"/>
        <v>120.889028198806</v>
      </c>
      <c r="F311" s="12">
        <f t="shared" si="19"/>
        <v>572.89603607855497</v>
      </c>
    </row>
    <row r="312" spans="1:6" x14ac:dyDescent="0.2">
      <c r="A312" s="117"/>
      <c r="B312" s="10">
        <v>305</v>
      </c>
      <c r="C312" s="11">
        <f t="shared" si="18"/>
        <v>28561.359759833689</v>
      </c>
      <c r="D312" s="11">
        <f t="shared" si="16"/>
        <v>453.89037041258121</v>
      </c>
      <c r="E312" s="11">
        <f t="shared" si="17"/>
        <v>119.00566566597369</v>
      </c>
      <c r="F312" s="12">
        <f t="shared" si="19"/>
        <v>572.89603607855486</v>
      </c>
    </row>
    <row r="313" spans="1:6" x14ac:dyDescent="0.2">
      <c r="A313" s="117"/>
      <c r="B313" s="10">
        <v>306</v>
      </c>
      <c r="C313" s="11">
        <f t="shared" si="18"/>
        <v>28107.469389421109</v>
      </c>
      <c r="D313" s="11">
        <f t="shared" si="16"/>
        <v>455.78158028930039</v>
      </c>
      <c r="E313" s="11">
        <f t="shared" si="17"/>
        <v>117.11445578925463</v>
      </c>
      <c r="F313" s="12">
        <f t="shared" si="19"/>
        <v>572.89603607855497</v>
      </c>
    </row>
    <row r="314" spans="1:6" x14ac:dyDescent="0.2">
      <c r="A314" s="117"/>
      <c r="B314" s="10">
        <v>307</v>
      </c>
      <c r="C314" s="11">
        <f t="shared" si="18"/>
        <v>27651.687809131807</v>
      </c>
      <c r="D314" s="11">
        <f t="shared" si="16"/>
        <v>457.68067020717245</v>
      </c>
      <c r="E314" s="11">
        <f t="shared" si="17"/>
        <v>115.21536587138253</v>
      </c>
      <c r="F314" s="12">
        <f t="shared" si="19"/>
        <v>572.89603607855497</v>
      </c>
    </row>
    <row r="315" spans="1:6" x14ac:dyDescent="0.2">
      <c r="A315" s="117"/>
      <c r="B315" s="10">
        <v>308</v>
      </c>
      <c r="C315" s="11">
        <f t="shared" si="18"/>
        <v>27194.007138924633</v>
      </c>
      <c r="D315" s="11">
        <f t="shared" si="16"/>
        <v>459.58767299970231</v>
      </c>
      <c r="E315" s="11">
        <f t="shared" si="17"/>
        <v>113.30836307885265</v>
      </c>
      <c r="F315" s="12">
        <f t="shared" si="19"/>
        <v>572.89603607855497</v>
      </c>
    </row>
    <row r="316" spans="1:6" x14ac:dyDescent="0.2">
      <c r="A316" s="117"/>
      <c r="B316" s="10">
        <v>309</v>
      </c>
      <c r="C316" s="11">
        <f t="shared" si="18"/>
        <v>26734.41946592493</v>
      </c>
      <c r="D316" s="11">
        <f t="shared" si="16"/>
        <v>461.50262163720106</v>
      </c>
      <c r="E316" s="11">
        <f t="shared" si="17"/>
        <v>111.39341444135388</v>
      </c>
      <c r="F316" s="12">
        <f t="shared" si="19"/>
        <v>572.89603607855497</v>
      </c>
    </row>
    <row r="317" spans="1:6" x14ac:dyDescent="0.2">
      <c r="A317" s="117"/>
      <c r="B317" s="10">
        <v>310</v>
      </c>
      <c r="C317" s="11">
        <f t="shared" si="18"/>
        <v>26272.916844287727</v>
      </c>
      <c r="D317" s="11">
        <f t="shared" si="16"/>
        <v>463.4255492273561</v>
      </c>
      <c r="E317" s="11">
        <f t="shared" si="17"/>
        <v>109.47048685119887</v>
      </c>
      <c r="F317" s="12">
        <f t="shared" si="19"/>
        <v>572.89603607855497</v>
      </c>
    </row>
    <row r="318" spans="1:6" x14ac:dyDescent="0.2">
      <c r="A318" s="117"/>
      <c r="B318" s="10">
        <v>311</v>
      </c>
      <c r="C318" s="11">
        <f t="shared" si="18"/>
        <v>25809.491295060372</v>
      </c>
      <c r="D318" s="11">
        <f t="shared" si="16"/>
        <v>465.35648901580333</v>
      </c>
      <c r="E318" s="11">
        <f t="shared" si="17"/>
        <v>107.53954706275157</v>
      </c>
      <c r="F318" s="12">
        <f t="shared" si="19"/>
        <v>572.89603607855486</v>
      </c>
    </row>
    <row r="319" spans="1:6" x14ac:dyDescent="0.2">
      <c r="A319" s="118"/>
      <c r="B319" s="13">
        <v>312</v>
      </c>
      <c r="C319" s="14">
        <f t="shared" si="18"/>
        <v>25344.134806044567</v>
      </c>
      <c r="D319" s="14">
        <f t="shared" si="16"/>
        <v>467.29547438670261</v>
      </c>
      <c r="E319" s="14">
        <f t="shared" si="17"/>
        <v>105.60056169185238</v>
      </c>
      <c r="F319" s="15">
        <f t="shared" si="19"/>
        <v>572.89603607855497</v>
      </c>
    </row>
    <row r="320" spans="1:6" ht="12.75" customHeight="1" x14ac:dyDescent="0.2">
      <c r="A320" s="116" t="s">
        <v>102</v>
      </c>
      <c r="B320" s="7">
        <v>313</v>
      </c>
      <c r="C320" s="8">
        <f t="shared" si="18"/>
        <v>24876.839331657866</v>
      </c>
      <c r="D320" s="8">
        <f t="shared" si="16"/>
        <v>469.24253886331383</v>
      </c>
      <c r="E320" s="8">
        <f t="shared" si="17"/>
        <v>103.6534972152411</v>
      </c>
      <c r="F320" s="9">
        <f t="shared" si="19"/>
        <v>572.89603607855497</v>
      </c>
    </row>
    <row r="321" spans="1:6" x14ac:dyDescent="0.2">
      <c r="A321" s="117"/>
      <c r="B321" s="10">
        <v>314</v>
      </c>
      <c r="C321" s="11">
        <f t="shared" si="18"/>
        <v>24407.596792794553</v>
      </c>
      <c r="D321" s="11">
        <f t="shared" si="16"/>
        <v>471.19771610857748</v>
      </c>
      <c r="E321" s="11">
        <f t="shared" si="17"/>
        <v>101.69831996997731</v>
      </c>
      <c r="F321" s="12">
        <f t="shared" si="19"/>
        <v>572.89603607855474</v>
      </c>
    </row>
    <row r="322" spans="1:6" x14ac:dyDescent="0.2">
      <c r="A322" s="117"/>
      <c r="B322" s="10">
        <v>315</v>
      </c>
      <c r="C322" s="11">
        <f t="shared" si="18"/>
        <v>23936.399076685975</v>
      </c>
      <c r="D322" s="11">
        <f t="shared" si="16"/>
        <v>473.16103992569668</v>
      </c>
      <c r="E322" s="11">
        <f t="shared" si="17"/>
        <v>99.73499615285823</v>
      </c>
      <c r="F322" s="12">
        <f t="shared" si="19"/>
        <v>572.89603607855497</v>
      </c>
    </row>
    <row r="323" spans="1:6" x14ac:dyDescent="0.2">
      <c r="A323" s="117"/>
      <c r="B323" s="10">
        <v>316</v>
      </c>
      <c r="C323" s="11">
        <f t="shared" si="18"/>
        <v>23463.238036760278</v>
      </c>
      <c r="D323" s="11">
        <f t="shared" si="16"/>
        <v>475.13254425872043</v>
      </c>
      <c r="E323" s="11">
        <f t="shared" si="17"/>
        <v>97.763491819834485</v>
      </c>
      <c r="F323" s="12">
        <f t="shared" si="19"/>
        <v>572.89603607855497</v>
      </c>
    </row>
    <row r="324" spans="1:6" x14ac:dyDescent="0.2">
      <c r="A324" s="117"/>
      <c r="B324" s="10">
        <v>317</v>
      </c>
      <c r="C324" s="11">
        <f t="shared" si="18"/>
        <v>22988.105492501556</v>
      </c>
      <c r="D324" s="11">
        <f t="shared" si="16"/>
        <v>477.11226319313164</v>
      </c>
      <c r="E324" s="11">
        <f t="shared" si="17"/>
        <v>95.783772885423147</v>
      </c>
      <c r="F324" s="12">
        <f t="shared" si="19"/>
        <v>572.89603607855474</v>
      </c>
    </row>
    <row r="325" spans="1:6" x14ac:dyDescent="0.2">
      <c r="A325" s="117"/>
      <c r="B325" s="10">
        <v>318</v>
      </c>
      <c r="C325" s="11">
        <f t="shared" si="18"/>
        <v>22510.993229308424</v>
      </c>
      <c r="D325" s="11">
        <f t="shared" si="16"/>
        <v>479.10023095643641</v>
      </c>
      <c r="E325" s="11">
        <f t="shared" si="17"/>
        <v>93.795805122118452</v>
      </c>
      <c r="F325" s="12">
        <f t="shared" si="19"/>
        <v>572.89603607855486</v>
      </c>
    </row>
    <row r="326" spans="1:6" x14ac:dyDescent="0.2">
      <c r="A326" s="117"/>
      <c r="B326" s="10">
        <v>319</v>
      </c>
      <c r="C326" s="11">
        <f t="shared" si="18"/>
        <v>22031.892998351988</v>
      </c>
      <c r="D326" s="11">
        <f t="shared" si="16"/>
        <v>481.09648191875488</v>
      </c>
      <c r="E326" s="11">
        <f t="shared" si="17"/>
        <v>91.799554159799953</v>
      </c>
      <c r="F326" s="12">
        <f t="shared" si="19"/>
        <v>572.89603607855486</v>
      </c>
    </row>
    <row r="327" spans="1:6" x14ac:dyDescent="0.2">
      <c r="A327" s="117"/>
      <c r="B327" s="10">
        <v>320</v>
      </c>
      <c r="C327" s="11">
        <f t="shared" si="18"/>
        <v>21550.796516433235</v>
      </c>
      <c r="D327" s="11">
        <f t="shared" si="16"/>
        <v>483.10105059341635</v>
      </c>
      <c r="E327" s="11">
        <f t="shared" si="17"/>
        <v>89.794985485138497</v>
      </c>
      <c r="F327" s="12">
        <f t="shared" si="19"/>
        <v>572.89603607855486</v>
      </c>
    </row>
    <row r="328" spans="1:6" x14ac:dyDescent="0.2">
      <c r="A328" s="117"/>
      <c r="B328" s="10">
        <v>321</v>
      </c>
      <c r="C328" s="11">
        <f t="shared" si="18"/>
        <v>21067.695465839817</v>
      </c>
      <c r="D328" s="11">
        <f t="shared" ref="D328:D367" si="20">PPMT($C$2/12,1,($C$3*12)+1-B328,C328,0)*-1</f>
        <v>485.11397163755561</v>
      </c>
      <c r="E328" s="11">
        <f t="shared" ref="E328:E367" si="21">IPMT($C$2/12,1,($C$3*12)+1-B328,C328,0)*-1</f>
        <v>87.782064440999235</v>
      </c>
      <c r="F328" s="12">
        <f t="shared" si="19"/>
        <v>572.89603607855486</v>
      </c>
    </row>
    <row r="329" spans="1:6" x14ac:dyDescent="0.2">
      <c r="A329" s="117"/>
      <c r="B329" s="10">
        <v>322</v>
      </c>
      <c r="C329" s="11">
        <f t="shared" si="18"/>
        <v>20582.581494202263</v>
      </c>
      <c r="D329" s="11">
        <f t="shared" si="20"/>
        <v>487.13527985271207</v>
      </c>
      <c r="E329" s="11">
        <f t="shared" si="21"/>
        <v>85.760756225842755</v>
      </c>
      <c r="F329" s="12">
        <f t="shared" si="19"/>
        <v>572.89603607855486</v>
      </c>
    </row>
    <row r="330" spans="1:6" x14ac:dyDescent="0.2">
      <c r="A330" s="117"/>
      <c r="B330" s="10">
        <v>323</v>
      </c>
      <c r="C330" s="11">
        <f t="shared" ref="C330:C367" si="22">C329-D329</f>
        <v>20095.446214349551</v>
      </c>
      <c r="D330" s="11">
        <f t="shared" si="20"/>
        <v>489.16501018543175</v>
      </c>
      <c r="E330" s="11">
        <f t="shared" si="21"/>
        <v>83.731025893123132</v>
      </c>
      <c r="F330" s="12">
        <f t="shared" ref="F330:F367" si="23">SUM(D330:E330)</f>
        <v>572.89603607855486</v>
      </c>
    </row>
    <row r="331" spans="1:6" x14ac:dyDescent="0.2">
      <c r="A331" s="118"/>
      <c r="B331" s="13">
        <v>324</v>
      </c>
      <c r="C331" s="14">
        <f t="shared" si="22"/>
        <v>19606.281204164119</v>
      </c>
      <c r="D331" s="14">
        <f t="shared" si="20"/>
        <v>491.20319772787099</v>
      </c>
      <c r="E331" s="14">
        <f t="shared" si="21"/>
        <v>81.692838350683829</v>
      </c>
      <c r="F331" s="15">
        <f t="shared" si="23"/>
        <v>572.89603607855486</v>
      </c>
    </row>
    <row r="332" spans="1:6" ht="12.75" customHeight="1" x14ac:dyDescent="0.2">
      <c r="A332" s="116" t="s">
        <v>103</v>
      </c>
      <c r="B332" s="7">
        <v>325</v>
      </c>
      <c r="C332" s="8">
        <f t="shared" si="22"/>
        <v>19115.078006436248</v>
      </c>
      <c r="D332" s="8">
        <f t="shared" si="20"/>
        <v>493.24987771840381</v>
      </c>
      <c r="E332" s="8">
        <f t="shared" si="21"/>
        <v>79.64615836015102</v>
      </c>
      <c r="F332" s="9">
        <f t="shared" si="23"/>
        <v>572.89603607855486</v>
      </c>
    </row>
    <row r="333" spans="1:6" x14ac:dyDescent="0.2">
      <c r="A333" s="117"/>
      <c r="B333" s="10">
        <v>326</v>
      </c>
      <c r="C333" s="11">
        <f t="shared" si="22"/>
        <v>18621.828128717843</v>
      </c>
      <c r="D333" s="11">
        <f t="shared" si="20"/>
        <v>495.30508554223047</v>
      </c>
      <c r="E333" s="11">
        <f t="shared" si="21"/>
        <v>77.590950536324343</v>
      </c>
      <c r="F333" s="12">
        <f t="shared" si="23"/>
        <v>572.89603607855486</v>
      </c>
    </row>
    <row r="334" spans="1:6" x14ac:dyDescent="0.2">
      <c r="A334" s="117"/>
      <c r="B334" s="10">
        <v>327</v>
      </c>
      <c r="C334" s="11">
        <f t="shared" si="22"/>
        <v>18126.523043175614</v>
      </c>
      <c r="D334" s="11">
        <f t="shared" si="20"/>
        <v>497.36885673198969</v>
      </c>
      <c r="E334" s="11">
        <f t="shared" si="21"/>
        <v>75.527179346565049</v>
      </c>
      <c r="F334" s="12">
        <f t="shared" si="23"/>
        <v>572.89603607855474</v>
      </c>
    </row>
    <row r="335" spans="1:6" x14ac:dyDescent="0.2">
      <c r="A335" s="117"/>
      <c r="B335" s="10">
        <v>328</v>
      </c>
      <c r="C335" s="11">
        <f t="shared" si="22"/>
        <v>17629.154186443622</v>
      </c>
      <c r="D335" s="11">
        <f t="shared" si="20"/>
        <v>499.44122696837303</v>
      </c>
      <c r="E335" s="11">
        <f t="shared" si="21"/>
        <v>73.454809110181756</v>
      </c>
      <c r="F335" s="12">
        <f t="shared" si="23"/>
        <v>572.89603607855474</v>
      </c>
    </row>
    <row r="336" spans="1:6" x14ac:dyDescent="0.2">
      <c r="A336" s="117"/>
      <c r="B336" s="10">
        <v>329</v>
      </c>
      <c r="C336" s="11">
        <f t="shared" si="22"/>
        <v>17129.712959475248</v>
      </c>
      <c r="D336" s="11">
        <f t="shared" si="20"/>
        <v>501.52223208074116</v>
      </c>
      <c r="E336" s="11">
        <f t="shared" si="21"/>
        <v>71.373803997813525</v>
      </c>
      <c r="F336" s="12">
        <f t="shared" si="23"/>
        <v>572.89603607855474</v>
      </c>
    </row>
    <row r="337" spans="1:6" x14ac:dyDescent="0.2">
      <c r="A337" s="117"/>
      <c r="B337" s="10">
        <v>330</v>
      </c>
      <c r="C337" s="11">
        <f t="shared" si="22"/>
        <v>16628.190727394507</v>
      </c>
      <c r="D337" s="11">
        <f t="shared" si="20"/>
        <v>503.61190804774412</v>
      </c>
      <c r="E337" s="11">
        <f t="shared" si="21"/>
        <v>69.28412803081045</v>
      </c>
      <c r="F337" s="12">
        <f t="shared" si="23"/>
        <v>572.89603607855452</v>
      </c>
    </row>
    <row r="338" spans="1:6" x14ac:dyDescent="0.2">
      <c r="A338" s="117"/>
      <c r="B338" s="10">
        <v>331</v>
      </c>
      <c r="C338" s="11">
        <f t="shared" si="22"/>
        <v>16124.578819346763</v>
      </c>
      <c r="D338" s="11">
        <f t="shared" si="20"/>
        <v>505.71029099794316</v>
      </c>
      <c r="E338" s="11">
        <f t="shared" si="21"/>
        <v>67.185745080611511</v>
      </c>
      <c r="F338" s="12">
        <f t="shared" si="23"/>
        <v>572.89603607855463</v>
      </c>
    </row>
    <row r="339" spans="1:6" x14ac:dyDescent="0.2">
      <c r="A339" s="117"/>
      <c r="B339" s="10">
        <v>332</v>
      </c>
      <c r="C339" s="11">
        <f t="shared" si="22"/>
        <v>15618.868528348819</v>
      </c>
      <c r="D339" s="11">
        <f t="shared" si="20"/>
        <v>507.81741721043466</v>
      </c>
      <c r="E339" s="11">
        <f t="shared" si="21"/>
        <v>65.078618868120074</v>
      </c>
      <c r="F339" s="12">
        <f t="shared" si="23"/>
        <v>572.89603607855474</v>
      </c>
    </row>
    <row r="340" spans="1:6" x14ac:dyDescent="0.2">
      <c r="A340" s="117"/>
      <c r="B340" s="10">
        <v>333</v>
      </c>
      <c r="C340" s="11">
        <f t="shared" si="22"/>
        <v>15111.051111138384</v>
      </c>
      <c r="D340" s="11">
        <f t="shared" si="20"/>
        <v>509.933323115478</v>
      </c>
      <c r="E340" s="11">
        <f t="shared" si="21"/>
        <v>62.962712963076591</v>
      </c>
      <c r="F340" s="12">
        <f t="shared" si="23"/>
        <v>572.89603607855463</v>
      </c>
    </row>
    <row r="341" spans="1:6" x14ac:dyDescent="0.2">
      <c r="A341" s="117"/>
      <c r="B341" s="10">
        <v>334</v>
      </c>
      <c r="C341" s="11">
        <f t="shared" si="22"/>
        <v>14601.117788022906</v>
      </c>
      <c r="D341" s="11">
        <f t="shared" si="20"/>
        <v>512.05804529512591</v>
      </c>
      <c r="E341" s="11">
        <f t="shared" si="21"/>
        <v>60.837990783428779</v>
      </c>
      <c r="F341" s="12">
        <f t="shared" si="23"/>
        <v>572.89603607855474</v>
      </c>
    </row>
    <row r="342" spans="1:6" x14ac:dyDescent="0.2">
      <c r="A342" s="117"/>
      <c r="B342" s="10">
        <v>335</v>
      </c>
      <c r="C342" s="11">
        <f t="shared" si="22"/>
        <v>14089.059742727781</v>
      </c>
      <c r="D342" s="11">
        <f t="shared" si="20"/>
        <v>514.19162048385579</v>
      </c>
      <c r="E342" s="11">
        <f t="shared" si="21"/>
        <v>58.704415594699093</v>
      </c>
      <c r="F342" s="12">
        <f t="shared" si="23"/>
        <v>572.89603607855486</v>
      </c>
    </row>
    <row r="343" spans="1:6" x14ac:dyDescent="0.2">
      <c r="A343" s="118"/>
      <c r="B343" s="13">
        <v>336</v>
      </c>
      <c r="C343" s="14">
        <f t="shared" si="22"/>
        <v>13574.868122243925</v>
      </c>
      <c r="D343" s="14">
        <f t="shared" si="20"/>
        <v>516.33408556920494</v>
      </c>
      <c r="E343" s="14">
        <f t="shared" si="21"/>
        <v>56.561950509349685</v>
      </c>
      <c r="F343" s="15">
        <f t="shared" si="23"/>
        <v>572.89603607855463</v>
      </c>
    </row>
    <row r="344" spans="1:6" ht="12.75" customHeight="1" x14ac:dyDescent="0.2">
      <c r="A344" s="116" t="s">
        <v>104</v>
      </c>
      <c r="B344" s="7">
        <v>337</v>
      </c>
      <c r="C344" s="8">
        <f t="shared" si="22"/>
        <v>13058.534036674719</v>
      </c>
      <c r="D344" s="8">
        <f t="shared" si="20"/>
        <v>518.48547759241001</v>
      </c>
      <c r="E344" s="8">
        <f t="shared" si="21"/>
        <v>54.410558486144659</v>
      </c>
      <c r="F344" s="9">
        <f t="shared" si="23"/>
        <v>572.89603607855463</v>
      </c>
    </row>
    <row r="345" spans="1:6" x14ac:dyDescent="0.2">
      <c r="A345" s="117"/>
      <c r="B345" s="10">
        <v>338</v>
      </c>
      <c r="C345" s="11">
        <f t="shared" si="22"/>
        <v>12540.048559082308</v>
      </c>
      <c r="D345" s="11">
        <f t="shared" si="20"/>
        <v>520.64583374904498</v>
      </c>
      <c r="E345" s="11">
        <f t="shared" si="21"/>
        <v>52.250202329509612</v>
      </c>
      <c r="F345" s="12">
        <f t="shared" si="23"/>
        <v>572.89603607855463</v>
      </c>
    </row>
    <row r="346" spans="1:6" x14ac:dyDescent="0.2">
      <c r="A346" s="117"/>
      <c r="B346" s="10">
        <v>339</v>
      </c>
      <c r="C346" s="11">
        <f t="shared" si="22"/>
        <v>12019.402725333262</v>
      </c>
      <c r="D346" s="11">
        <f t="shared" si="20"/>
        <v>522.81519138966598</v>
      </c>
      <c r="E346" s="11">
        <f t="shared" si="21"/>
        <v>50.08084468888859</v>
      </c>
      <c r="F346" s="12">
        <f t="shared" si="23"/>
        <v>572.89603607855452</v>
      </c>
    </row>
    <row r="347" spans="1:6" x14ac:dyDescent="0.2">
      <c r="A347" s="117"/>
      <c r="B347" s="10">
        <v>340</v>
      </c>
      <c r="C347" s="11">
        <f t="shared" si="22"/>
        <v>11496.587533943597</v>
      </c>
      <c r="D347" s="11">
        <f t="shared" si="20"/>
        <v>524.99358802045629</v>
      </c>
      <c r="E347" s="11">
        <f t="shared" si="21"/>
        <v>47.902448058098322</v>
      </c>
      <c r="F347" s="12">
        <f t="shared" si="23"/>
        <v>572.89603607855463</v>
      </c>
    </row>
    <row r="348" spans="1:6" x14ac:dyDescent="0.2">
      <c r="A348" s="117"/>
      <c r="B348" s="10">
        <v>341</v>
      </c>
      <c r="C348" s="11">
        <f t="shared" si="22"/>
        <v>10971.593945923141</v>
      </c>
      <c r="D348" s="11">
        <f t="shared" si="20"/>
        <v>527.18106130387491</v>
      </c>
      <c r="E348" s="11">
        <f t="shared" si="21"/>
        <v>45.71497477467976</v>
      </c>
      <c r="F348" s="12">
        <f t="shared" si="23"/>
        <v>572.89603607855463</v>
      </c>
    </row>
    <row r="349" spans="1:6" x14ac:dyDescent="0.2">
      <c r="A349" s="117"/>
      <c r="B349" s="10">
        <v>342</v>
      </c>
      <c r="C349" s="11">
        <f t="shared" si="22"/>
        <v>10444.412884619267</v>
      </c>
      <c r="D349" s="11">
        <f t="shared" si="20"/>
        <v>529.37764905930771</v>
      </c>
      <c r="E349" s="11">
        <f t="shared" si="21"/>
        <v>43.518387019246944</v>
      </c>
      <c r="F349" s="12">
        <f t="shared" si="23"/>
        <v>572.89603607855463</v>
      </c>
    </row>
    <row r="350" spans="1:6" x14ac:dyDescent="0.2">
      <c r="A350" s="117"/>
      <c r="B350" s="10">
        <v>343</v>
      </c>
      <c r="C350" s="11">
        <f t="shared" si="22"/>
        <v>9915.0352355599589</v>
      </c>
      <c r="D350" s="11">
        <f t="shared" si="20"/>
        <v>531.58338926372153</v>
      </c>
      <c r="E350" s="11">
        <f t="shared" si="21"/>
        <v>41.312646814833158</v>
      </c>
      <c r="F350" s="12">
        <f t="shared" si="23"/>
        <v>572.89603607855474</v>
      </c>
    </row>
    <row r="351" spans="1:6" x14ac:dyDescent="0.2">
      <c r="A351" s="117"/>
      <c r="B351" s="10">
        <v>344</v>
      </c>
      <c r="C351" s="11">
        <f t="shared" si="22"/>
        <v>9383.4518462962369</v>
      </c>
      <c r="D351" s="11">
        <f t="shared" si="20"/>
        <v>533.79832005232015</v>
      </c>
      <c r="E351" s="11">
        <f t="shared" si="21"/>
        <v>39.097716026234323</v>
      </c>
      <c r="F351" s="12">
        <f t="shared" si="23"/>
        <v>572.89603607855452</v>
      </c>
    </row>
    <row r="352" spans="1:6" x14ac:dyDescent="0.2">
      <c r="A352" s="117"/>
      <c r="B352" s="10">
        <v>345</v>
      </c>
      <c r="C352" s="11">
        <f t="shared" si="22"/>
        <v>8849.6535262439174</v>
      </c>
      <c r="D352" s="11">
        <f t="shared" si="20"/>
        <v>536.02247971920485</v>
      </c>
      <c r="E352" s="11">
        <f t="shared" si="21"/>
        <v>36.873556359349656</v>
      </c>
      <c r="F352" s="12">
        <f t="shared" si="23"/>
        <v>572.89603607855452</v>
      </c>
    </row>
    <row r="353" spans="1:6" x14ac:dyDescent="0.2">
      <c r="A353" s="117"/>
      <c r="B353" s="10">
        <v>346</v>
      </c>
      <c r="C353" s="11">
        <f t="shared" si="22"/>
        <v>8313.6310465247134</v>
      </c>
      <c r="D353" s="11">
        <f t="shared" si="20"/>
        <v>538.25590671803513</v>
      </c>
      <c r="E353" s="11">
        <f t="shared" si="21"/>
        <v>34.640129360519637</v>
      </c>
      <c r="F353" s="12">
        <f t="shared" si="23"/>
        <v>572.89603607855474</v>
      </c>
    </row>
    <row r="354" spans="1:6" x14ac:dyDescent="0.2">
      <c r="A354" s="117"/>
      <c r="B354" s="10">
        <v>347</v>
      </c>
      <c r="C354" s="11">
        <f t="shared" si="22"/>
        <v>7775.3751398066779</v>
      </c>
      <c r="D354" s="11">
        <f t="shared" si="20"/>
        <v>540.49863966269345</v>
      </c>
      <c r="E354" s="11">
        <f t="shared" si="21"/>
        <v>32.397396415861159</v>
      </c>
      <c r="F354" s="12">
        <f t="shared" si="23"/>
        <v>572.89603607855463</v>
      </c>
    </row>
    <row r="355" spans="1:6" x14ac:dyDescent="0.2">
      <c r="A355" s="118"/>
      <c r="B355" s="13">
        <v>348</v>
      </c>
      <c r="C355" s="14">
        <f t="shared" si="22"/>
        <v>7234.8765001439842</v>
      </c>
      <c r="D355" s="14">
        <f t="shared" si="20"/>
        <v>542.7507173279547</v>
      </c>
      <c r="E355" s="14">
        <f t="shared" si="21"/>
        <v>30.145318750599934</v>
      </c>
      <c r="F355" s="15">
        <f t="shared" si="23"/>
        <v>572.89603607855463</v>
      </c>
    </row>
    <row r="356" spans="1:6" ht="12.75" customHeight="1" x14ac:dyDescent="0.2">
      <c r="A356" s="116" t="s">
        <v>105</v>
      </c>
      <c r="B356" s="10">
        <v>349</v>
      </c>
      <c r="C356" s="11">
        <f t="shared" si="22"/>
        <v>6692.1257828160296</v>
      </c>
      <c r="D356" s="11">
        <f t="shared" si="20"/>
        <v>545.01217865015451</v>
      </c>
      <c r="E356" s="11">
        <f t="shared" si="21"/>
        <v>27.883857428400123</v>
      </c>
      <c r="F356" s="9">
        <f t="shared" si="23"/>
        <v>572.89603607855463</v>
      </c>
    </row>
    <row r="357" spans="1:6" x14ac:dyDescent="0.2">
      <c r="A357" s="117"/>
      <c r="B357" s="10">
        <v>350</v>
      </c>
      <c r="C357" s="11">
        <f t="shared" si="22"/>
        <v>6147.1136041658756</v>
      </c>
      <c r="D357" s="11">
        <f t="shared" si="20"/>
        <v>547.28306272786347</v>
      </c>
      <c r="E357" s="11">
        <f t="shared" si="21"/>
        <v>25.612973350691149</v>
      </c>
      <c r="F357" s="12">
        <f t="shared" si="23"/>
        <v>572.89603607855463</v>
      </c>
    </row>
    <row r="358" spans="1:6" x14ac:dyDescent="0.2">
      <c r="A358" s="117"/>
      <c r="B358" s="10">
        <v>351</v>
      </c>
      <c r="C358" s="11">
        <f t="shared" si="22"/>
        <v>5599.830541438012</v>
      </c>
      <c r="D358" s="11">
        <f t="shared" si="20"/>
        <v>549.56340882256291</v>
      </c>
      <c r="E358" s="11">
        <f t="shared" si="21"/>
        <v>23.332627255991714</v>
      </c>
      <c r="F358" s="12">
        <f t="shared" si="23"/>
        <v>572.89603607855463</v>
      </c>
    </row>
    <row r="359" spans="1:6" x14ac:dyDescent="0.2">
      <c r="A359" s="117"/>
      <c r="B359" s="10">
        <v>352</v>
      </c>
      <c r="C359" s="11">
        <f t="shared" si="22"/>
        <v>5050.2671326154486</v>
      </c>
      <c r="D359" s="11">
        <f t="shared" si="20"/>
        <v>551.8532563593235</v>
      </c>
      <c r="E359" s="11">
        <f t="shared" si="21"/>
        <v>21.042779719231035</v>
      </c>
      <c r="F359" s="12">
        <f t="shared" si="23"/>
        <v>572.89603607855452</v>
      </c>
    </row>
    <row r="360" spans="1:6" x14ac:dyDescent="0.2">
      <c r="A360" s="117"/>
      <c r="B360" s="10">
        <v>353</v>
      </c>
      <c r="C360" s="11">
        <f t="shared" si="22"/>
        <v>4498.4138762561251</v>
      </c>
      <c r="D360" s="11">
        <f t="shared" si="20"/>
        <v>554.15264492748736</v>
      </c>
      <c r="E360" s="11">
        <f t="shared" si="21"/>
        <v>18.743391151067183</v>
      </c>
      <c r="F360" s="12">
        <f t="shared" si="23"/>
        <v>572.89603607855452</v>
      </c>
    </row>
    <row r="361" spans="1:6" x14ac:dyDescent="0.2">
      <c r="A361" s="117"/>
      <c r="B361" s="10">
        <v>354</v>
      </c>
      <c r="C361" s="11">
        <f t="shared" si="22"/>
        <v>3944.2612313286377</v>
      </c>
      <c r="D361" s="11">
        <f t="shared" si="20"/>
        <v>556.4616142813519</v>
      </c>
      <c r="E361" s="11">
        <f t="shared" si="21"/>
        <v>16.434421797202656</v>
      </c>
      <c r="F361" s="12">
        <f t="shared" si="23"/>
        <v>572.89603607855452</v>
      </c>
    </row>
    <row r="362" spans="1:6" x14ac:dyDescent="0.2">
      <c r="A362" s="117"/>
      <c r="B362" s="10">
        <v>355</v>
      </c>
      <c r="C362" s="11">
        <f t="shared" si="22"/>
        <v>3387.7996170472857</v>
      </c>
      <c r="D362" s="11">
        <f t="shared" si="20"/>
        <v>558.78020434085749</v>
      </c>
      <c r="E362" s="11">
        <f t="shared" si="21"/>
        <v>14.115831737697023</v>
      </c>
      <c r="F362" s="12">
        <f t="shared" si="23"/>
        <v>572.89603607855452</v>
      </c>
    </row>
    <row r="363" spans="1:6" x14ac:dyDescent="0.2">
      <c r="A363" s="117"/>
      <c r="B363" s="10">
        <v>356</v>
      </c>
      <c r="C363" s="11">
        <f t="shared" si="22"/>
        <v>2829.0194127064283</v>
      </c>
      <c r="D363" s="11">
        <f t="shared" si="20"/>
        <v>561.10845519227769</v>
      </c>
      <c r="E363" s="11">
        <f t="shared" si="21"/>
        <v>11.787580886276784</v>
      </c>
      <c r="F363" s="12">
        <f t="shared" si="23"/>
        <v>572.89603607855452</v>
      </c>
    </row>
    <row r="364" spans="1:6" x14ac:dyDescent="0.2">
      <c r="A364" s="117"/>
      <c r="B364" s="10">
        <v>357</v>
      </c>
      <c r="C364" s="11">
        <f t="shared" si="22"/>
        <v>2267.9109575141506</v>
      </c>
      <c r="D364" s="11">
        <f t="shared" si="20"/>
        <v>563.44640708891211</v>
      </c>
      <c r="E364" s="11">
        <f t="shared" si="21"/>
        <v>9.449628989642294</v>
      </c>
      <c r="F364" s="12">
        <f t="shared" si="23"/>
        <v>572.8960360785544</v>
      </c>
    </row>
    <row r="365" spans="1:6" x14ac:dyDescent="0.2">
      <c r="A365" s="117"/>
      <c r="B365" s="10">
        <v>358</v>
      </c>
      <c r="C365" s="11">
        <f t="shared" si="22"/>
        <v>1704.4645504252385</v>
      </c>
      <c r="D365" s="11">
        <f t="shared" si="20"/>
        <v>565.79410045178247</v>
      </c>
      <c r="E365" s="11">
        <f t="shared" si="21"/>
        <v>7.1019356267718265</v>
      </c>
      <c r="F365" s="12">
        <f t="shared" si="23"/>
        <v>572.89603607855429</v>
      </c>
    </row>
    <row r="366" spans="1:6" x14ac:dyDescent="0.2">
      <c r="A366" s="117"/>
      <c r="B366" s="10">
        <v>359</v>
      </c>
      <c r="C366" s="11">
        <f t="shared" si="22"/>
        <v>1138.670449973456</v>
      </c>
      <c r="D366" s="11">
        <f t="shared" si="20"/>
        <v>568.15157587033161</v>
      </c>
      <c r="E366" s="11">
        <f t="shared" si="21"/>
        <v>4.7444602082227334</v>
      </c>
      <c r="F366" s="12">
        <f t="shared" si="23"/>
        <v>572.89603607855429</v>
      </c>
    </row>
    <row r="367" spans="1:6" x14ac:dyDescent="0.2">
      <c r="A367" s="118"/>
      <c r="B367" s="13">
        <v>360</v>
      </c>
      <c r="C367" s="14">
        <f t="shared" si="22"/>
        <v>570.5188741031244</v>
      </c>
      <c r="D367" s="14">
        <f t="shared" si="20"/>
        <v>570.51887410312463</v>
      </c>
      <c r="E367" s="14">
        <f t="shared" si="21"/>
        <v>2.3771619754296851</v>
      </c>
      <c r="F367" s="15">
        <f t="shared" si="23"/>
        <v>572.89603607855429</v>
      </c>
    </row>
    <row r="368" spans="1:6" x14ac:dyDescent="0.2">
      <c r="C368" s="18"/>
    </row>
  </sheetData>
  <mergeCells count="30">
    <mergeCell ref="A8:A19"/>
    <mergeCell ref="A20:A31"/>
    <mergeCell ref="A32:A43"/>
    <mergeCell ref="A44:A55"/>
    <mergeCell ref="A56:A67"/>
    <mergeCell ref="A68:A79"/>
    <mergeCell ref="A80:A91"/>
    <mergeCell ref="A92:A103"/>
    <mergeCell ref="A104:A115"/>
    <mergeCell ref="A116:A127"/>
    <mergeCell ref="A128:A139"/>
    <mergeCell ref="A140:A151"/>
    <mergeCell ref="A152:A163"/>
    <mergeCell ref="A164:A175"/>
    <mergeCell ref="A176:A187"/>
    <mergeCell ref="A188:A199"/>
    <mergeCell ref="A200:A211"/>
    <mergeCell ref="A212:A223"/>
    <mergeCell ref="A224:A235"/>
    <mergeCell ref="A236:A247"/>
    <mergeCell ref="A248:A259"/>
    <mergeCell ref="A260:A271"/>
    <mergeCell ref="A272:A283"/>
    <mergeCell ref="A284:A295"/>
    <mergeCell ref="A344:A355"/>
    <mergeCell ref="A356:A367"/>
    <mergeCell ref="A296:A307"/>
    <mergeCell ref="A308:A319"/>
    <mergeCell ref="A320:A331"/>
    <mergeCell ref="A332:A343"/>
  </mergeCell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368"/>
  <sheetViews>
    <sheetView showGridLines="0" topLeftCell="A31" workbookViewId="0">
      <selection activeCell="F7" sqref="F7"/>
    </sheetView>
  </sheetViews>
  <sheetFormatPr defaultColWidth="29.7109375" defaultRowHeight="12.75" x14ac:dyDescent="0.2"/>
  <cols>
    <col min="1" max="1" width="3.28515625" style="16" bestFit="1" customWidth="1"/>
    <col min="2" max="2" width="9" style="3" bestFit="1" customWidth="1"/>
    <col min="3" max="3" width="11.140625" style="3" bestFit="1" customWidth="1"/>
    <col min="4" max="4" width="18.5703125" style="3" bestFit="1" customWidth="1"/>
    <col min="5" max="5" width="17" style="3" bestFit="1" customWidth="1"/>
    <col min="6" max="6" width="16.42578125" style="3" bestFit="1" customWidth="1"/>
    <col min="7" max="16384" width="29.7109375" style="17"/>
  </cols>
  <sheetData>
    <row r="1" spans="1:10" x14ac:dyDescent="0.2">
      <c r="B1" s="1" t="s">
        <v>68</v>
      </c>
      <c r="C1" s="2" t="e">
        <f>Analysis!#REF!</f>
        <v>#REF!</v>
      </c>
      <c r="G1" s="16"/>
      <c r="H1" s="3"/>
      <c r="I1" s="3"/>
      <c r="J1" s="3"/>
    </row>
    <row r="2" spans="1:10" x14ac:dyDescent="0.2">
      <c r="B2" s="1" t="s">
        <v>70</v>
      </c>
      <c r="C2" s="4" t="e">
        <f>Analysis!#REF!</f>
        <v>#REF!</v>
      </c>
      <c r="G2" s="16"/>
      <c r="H2" s="3"/>
      <c r="I2" s="3"/>
      <c r="J2" s="3"/>
    </row>
    <row r="3" spans="1:10" x14ac:dyDescent="0.2">
      <c r="B3" s="1" t="s">
        <v>69</v>
      </c>
      <c r="C3" s="19" t="e">
        <f>Analysis!#REF!</f>
        <v>#REF!</v>
      </c>
      <c r="G3" s="16"/>
      <c r="H3" s="3"/>
      <c r="I3" s="3"/>
      <c r="J3" s="3"/>
    </row>
    <row r="4" spans="1:10" x14ac:dyDescent="0.2">
      <c r="G4" s="16"/>
      <c r="H4" s="3"/>
      <c r="I4" s="3"/>
      <c r="J4" s="3"/>
    </row>
    <row r="5" spans="1:10" x14ac:dyDescent="0.2">
      <c r="G5" s="16"/>
      <c r="H5" s="3"/>
      <c r="I5" s="3"/>
      <c r="J5" s="3"/>
    </row>
    <row r="6" spans="1:10" x14ac:dyDescent="0.2">
      <c r="G6" s="16"/>
      <c r="H6" s="3"/>
      <c r="I6" s="3"/>
      <c r="J6" s="3"/>
    </row>
    <row r="7" spans="1:10" s="3" customFormat="1" x14ac:dyDescent="0.2">
      <c r="A7" s="5"/>
      <c r="B7" s="6" t="s">
        <v>71</v>
      </c>
      <c r="C7" s="6" t="s">
        <v>72</v>
      </c>
      <c r="D7" s="6" t="s">
        <v>73</v>
      </c>
      <c r="E7" s="6" t="s">
        <v>74</v>
      </c>
      <c r="F7" s="6" t="s">
        <v>75</v>
      </c>
    </row>
    <row r="8" spans="1:10" ht="12.75" customHeight="1" x14ac:dyDescent="0.2">
      <c r="A8" s="116" t="s">
        <v>76</v>
      </c>
      <c r="B8" s="7">
        <v>1</v>
      </c>
      <c r="C8" s="8" t="e">
        <f>C1</f>
        <v>#REF!</v>
      </c>
      <c r="D8" s="8" t="e">
        <f t="shared" ref="D8:D71" si="0">PPMT($C$2/12,1,($C$3*12)+1-B8,C8,0)*-1</f>
        <v>#REF!</v>
      </c>
      <c r="E8" s="8" t="e">
        <f t="shared" ref="E8:E71" si="1">IPMT($C$2/12,1,($C$3*12)+1-B8,C8,0)*-1</f>
        <v>#REF!</v>
      </c>
      <c r="F8" s="9" t="e">
        <f>SUM(E8+D8)</f>
        <v>#REF!</v>
      </c>
    </row>
    <row r="9" spans="1:10" x14ac:dyDescent="0.2">
      <c r="A9" s="117"/>
      <c r="B9" s="10">
        <v>2</v>
      </c>
      <c r="C9" s="11" t="e">
        <f t="shared" ref="C9:C72" si="2">C8-D8</f>
        <v>#REF!</v>
      </c>
      <c r="D9" s="11" t="e">
        <f t="shared" si="0"/>
        <v>#REF!</v>
      </c>
      <c r="E9" s="11" t="e">
        <f t="shared" si="1"/>
        <v>#REF!</v>
      </c>
      <c r="F9" s="12" t="e">
        <f t="shared" ref="F9:F72" si="3">SUM(D9:E9)</f>
        <v>#REF!</v>
      </c>
    </row>
    <row r="10" spans="1:10" x14ac:dyDescent="0.2">
      <c r="A10" s="117"/>
      <c r="B10" s="10">
        <v>3</v>
      </c>
      <c r="C10" s="11" t="e">
        <f t="shared" si="2"/>
        <v>#REF!</v>
      </c>
      <c r="D10" s="11" t="e">
        <f t="shared" si="0"/>
        <v>#REF!</v>
      </c>
      <c r="E10" s="11" t="e">
        <f t="shared" si="1"/>
        <v>#REF!</v>
      </c>
      <c r="F10" s="12" t="e">
        <f t="shared" si="3"/>
        <v>#REF!</v>
      </c>
    </row>
    <row r="11" spans="1:10" x14ac:dyDescent="0.2">
      <c r="A11" s="117"/>
      <c r="B11" s="10">
        <v>4</v>
      </c>
      <c r="C11" s="11" t="e">
        <f t="shared" si="2"/>
        <v>#REF!</v>
      </c>
      <c r="D11" s="11" t="e">
        <f t="shared" si="0"/>
        <v>#REF!</v>
      </c>
      <c r="E11" s="11" t="e">
        <f t="shared" si="1"/>
        <v>#REF!</v>
      </c>
      <c r="F11" s="12" t="e">
        <f t="shared" si="3"/>
        <v>#REF!</v>
      </c>
    </row>
    <row r="12" spans="1:10" x14ac:dyDescent="0.2">
      <c r="A12" s="117"/>
      <c r="B12" s="10">
        <v>5</v>
      </c>
      <c r="C12" s="11" t="e">
        <f t="shared" si="2"/>
        <v>#REF!</v>
      </c>
      <c r="D12" s="11" t="e">
        <f t="shared" si="0"/>
        <v>#REF!</v>
      </c>
      <c r="E12" s="11" t="e">
        <f t="shared" si="1"/>
        <v>#REF!</v>
      </c>
      <c r="F12" s="12" t="e">
        <f t="shared" si="3"/>
        <v>#REF!</v>
      </c>
    </row>
    <row r="13" spans="1:10" x14ac:dyDescent="0.2">
      <c r="A13" s="117"/>
      <c r="B13" s="10">
        <v>6</v>
      </c>
      <c r="C13" s="11" t="e">
        <f t="shared" si="2"/>
        <v>#REF!</v>
      </c>
      <c r="D13" s="11" t="e">
        <f t="shared" si="0"/>
        <v>#REF!</v>
      </c>
      <c r="E13" s="11" t="e">
        <f t="shared" si="1"/>
        <v>#REF!</v>
      </c>
      <c r="F13" s="12" t="e">
        <f t="shared" si="3"/>
        <v>#REF!</v>
      </c>
    </row>
    <row r="14" spans="1:10" x14ac:dyDescent="0.2">
      <c r="A14" s="117"/>
      <c r="B14" s="10">
        <v>7</v>
      </c>
      <c r="C14" s="11" t="e">
        <f t="shared" si="2"/>
        <v>#REF!</v>
      </c>
      <c r="D14" s="11" t="e">
        <f t="shared" si="0"/>
        <v>#REF!</v>
      </c>
      <c r="E14" s="11" t="e">
        <f t="shared" si="1"/>
        <v>#REF!</v>
      </c>
      <c r="F14" s="12" t="e">
        <f t="shared" si="3"/>
        <v>#REF!</v>
      </c>
    </row>
    <row r="15" spans="1:10" x14ac:dyDescent="0.2">
      <c r="A15" s="117"/>
      <c r="B15" s="10">
        <v>8</v>
      </c>
      <c r="C15" s="11" t="e">
        <f t="shared" si="2"/>
        <v>#REF!</v>
      </c>
      <c r="D15" s="11" t="e">
        <f t="shared" si="0"/>
        <v>#REF!</v>
      </c>
      <c r="E15" s="11" t="e">
        <f t="shared" si="1"/>
        <v>#REF!</v>
      </c>
      <c r="F15" s="12" t="e">
        <f t="shared" si="3"/>
        <v>#REF!</v>
      </c>
    </row>
    <row r="16" spans="1:10" x14ac:dyDescent="0.2">
      <c r="A16" s="117"/>
      <c r="B16" s="10">
        <v>9</v>
      </c>
      <c r="C16" s="11" t="e">
        <f t="shared" si="2"/>
        <v>#REF!</v>
      </c>
      <c r="D16" s="11" t="e">
        <f t="shared" si="0"/>
        <v>#REF!</v>
      </c>
      <c r="E16" s="11" t="e">
        <f t="shared" si="1"/>
        <v>#REF!</v>
      </c>
      <c r="F16" s="12" t="e">
        <f t="shared" si="3"/>
        <v>#REF!</v>
      </c>
    </row>
    <row r="17" spans="1:7" x14ac:dyDescent="0.2">
      <c r="A17" s="117"/>
      <c r="B17" s="10">
        <v>10</v>
      </c>
      <c r="C17" s="11" t="e">
        <f t="shared" si="2"/>
        <v>#REF!</v>
      </c>
      <c r="D17" s="11" t="e">
        <f t="shared" si="0"/>
        <v>#REF!</v>
      </c>
      <c r="E17" s="11" t="e">
        <f t="shared" si="1"/>
        <v>#REF!</v>
      </c>
      <c r="F17" s="12" t="e">
        <f t="shared" si="3"/>
        <v>#REF!</v>
      </c>
    </row>
    <row r="18" spans="1:7" x14ac:dyDescent="0.2">
      <c r="A18" s="117"/>
      <c r="B18" s="10">
        <v>11</v>
      </c>
      <c r="C18" s="11" t="e">
        <f t="shared" si="2"/>
        <v>#REF!</v>
      </c>
      <c r="D18" s="11" t="e">
        <f t="shared" si="0"/>
        <v>#REF!</v>
      </c>
      <c r="E18" s="11" t="e">
        <f t="shared" si="1"/>
        <v>#REF!</v>
      </c>
      <c r="F18" s="12" t="e">
        <f t="shared" si="3"/>
        <v>#REF!</v>
      </c>
    </row>
    <row r="19" spans="1:7" x14ac:dyDescent="0.2">
      <c r="A19" s="118"/>
      <c r="B19" s="13">
        <v>12</v>
      </c>
      <c r="C19" s="14" t="e">
        <f t="shared" si="2"/>
        <v>#REF!</v>
      </c>
      <c r="D19" s="14" t="e">
        <f t="shared" si="0"/>
        <v>#REF!</v>
      </c>
      <c r="E19" s="14" t="e">
        <f t="shared" si="1"/>
        <v>#REF!</v>
      </c>
      <c r="F19" s="15" t="e">
        <f t="shared" si="3"/>
        <v>#REF!</v>
      </c>
      <c r="G19" s="20" t="e">
        <f>SUM(E8:E19)</f>
        <v>#REF!</v>
      </c>
    </row>
    <row r="20" spans="1:7" ht="12.75" customHeight="1" x14ac:dyDescent="0.2">
      <c r="A20" s="116" t="s">
        <v>77</v>
      </c>
      <c r="B20" s="7">
        <v>13</v>
      </c>
      <c r="C20" s="8" t="e">
        <f t="shared" si="2"/>
        <v>#REF!</v>
      </c>
      <c r="D20" s="8" t="e">
        <f t="shared" si="0"/>
        <v>#REF!</v>
      </c>
      <c r="E20" s="8" t="e">
        <f t="shared" si="1"/>
        <v>#REF!</v>
      </c>
      <c r="F20" s="9" t="e">
        <f t="shared" si="3"/>
        <v>#REF!</v>
      </c>
    </row>
    <row r="21" spans="1:7" x14ac:dyDescent="0.2">
      <c r="A21" s="117"/>
      <c r="B21" s="10">
        <v>14</v>
      </c>
      <c r="C21" s="11" t="e">
        <f t="shared" si="2"/>
        <v>#REF!</v>
      </c>
      <c r="D21" s="11" t="e">
        <f t="shared" si="0"/>
        <v>#REF!</v>
      </c>
      <c r="E21" s="11" t="e">
        <f t="shared" si="1"/>
        <v>#REF!</v>
      </c>
      <c r="F21" s="12" t="e">
        <f t="shared" si="3"/>
        <v>#REF!</v>
      </c>
    </row>
    <row r="22" spans="1:7" x14ac:dyDescent="0.2">
      <c r="A22" s="117"/>
      <c r="B22" s="10">
        <v>15</v>
      </c>
      <c r="C22" s="11" t="e">
        <f t="shared" si="2"/>
        <v>#REF!</v>
      </c>
      <c r="D22" s="11" t="e">
        <f t="shared" si="0"/>
        <v>#REF!</v>
      </c>
      <c r="E22" s="11" t="e">
        <f t="shared" si="1"/>
        <v>#REF!</v>
      </c>
      <c r="F22" s="12" t="e">
        <f t="shared" si="3"/>
        <v>#REF!</v>
      </c>
    </row>
    <row r="23" spans="1:7" x14ac:dyDescent="0.2">
      <c r="A23" s="117"/>
      <c r="B23" s="10">
        <v>16</v>
      </c>
      <c r="C23" s="11" t="e">
        <f t="shared" si="2"/>
        <v>#REF!</v>
      </c>
      <c r="D23" s="11" t="e">
        <f t="shared" si="0"/>
        <v>#REF!</v>
      </c>
      <c r="E23" s="11" t="e">
        <f t="shared" si="1"/>
        <v>#REF!</v>
      </c>
      <c r="F23" s="12" t="e">
        <f t="shared" si="3"/>
        <v>#REF!</v>
      </c>
    </row>
    <row r="24" spans="1:7" x14ac:dyDescent="0.2">
      <c r="A24" s="117"/>
      <c r="B24" s="10">
        <v>17</v>
      </c>
      <c r="C24" s="11" t="e">
        <f t="shared" si="2"/>
        <v>#REF!</v>
      </c>
      <c r="D24" s="11" t="e">
        <f t="shared" si="0"/>
        <v>#REF!</v>
      </c>
      <c r="E24" s="11" t="e">
        <f t="shared" si="1"/>
        <v>#REF!</v>
      </c>
      <c r="F24" s="12" t="e">
        <f t="shared" si="3"/>
        <v>#REF!</v>
      </c>
    </row>
    <row r="25" spans="1:7" x14ac:dyDescent="0.2">
      <c r="A25" s="117"/>
      <c r="B25" s="10">
        <v>18</v>
      </c>
      <c r="C25" s="11" t="e">
        <f t="shared" si="2"/>
        <v>#REF!</v>
      </c>
      <c r="D25" s="11" t="e">
        <f t="shared" si="0"/>
        <v>#REF!</v>
      </c>
      <c r="E25" s="11" t="e">
        <f t="shared" si="1"/>
        <v>#REF!</v>
      </c>
      <c r="F25" s="12" t="e">
        <f t="shared" si="3"/>
        <v>#REF!</v>
      </c>
    </row>
    <row r="26" spans="1:7" x14ac:dyDescent="0.2">
      <c r="A26" s="117"/>
      <c r="B26" s="10">
        <v>19</v>
      </c>
      <c r="C26" s="11" t="e">
        <f t="shared" si="2"/>
        <v>#REF!</v>
      </c>
      <c r="D26" s="11" t="e">
        <f t="shared" si="0"/>
        <v>#REF!</v>
      </c>
      <c r="E26" s="11" t="e">
        <f t="shared" si="1"/>
        <v>#REF!</v>
      </c>
      <c r="F26" s="12" t="e">
        <f t="shared" si="3"/>
        <v>#REF!</v>
      </c>
    </row>
    <row r="27" spans="1:7" x14ac:dyDescent="0.2">
      <c r="A27" s="117"/>
      <c r="B27" s="10">
        <v>20</v>
      </c>
      <c r="C27" s="11" t="e">
        <f t="shared" si="2"/>
        <v>#REF!</v>
      </c>
      <c r="D27" s="11" t="e">
        <f t="shared" si="0"/>
        <v>#REF!</v>
      </c>
      <c r="E27" s="11" t="e">
        <f t="shared" si="1"/>
        <v>#REF!</v>
      </c>
      <c r="F27" s="12" t="e">
        <f t="shared" si="3"/>
        <v>#REF!</v>
      </c>
    </row>
    <row r="28" spans="1:7" x14ac:dyDescent="0.2">
      <c r="A28" s="117"/>
      <c r="B28" s="10">
        <v>21</v>
      </c>
      <c r="C28" s="11" t="e">
        <f t="shared" si="2"/>
        <v>#REF!</v>
      </c>
      <c r="D28" s="11" t="e">
        <f t="shared" si="0"/>
        <v>#REF!</v>
      </c>
      <c r="E28" s="11" t="e">
        <f t="shared" si="1"/>
        <v>#REF!</v>
      </c>
      <c r="F28" s="12" t="e">
        <f t="shared" si="3"/>
        <v>#REF!</v>
      </c>
    </row>
    <row r="29" spans="1:7" x14ac:dyDescent="0.2">
      <c r="A29" s="117"/>
      <c r="B29" s="10">
        <v>22</v>
      </c>
      <c r="C29" s="11" t="e">
        <f t="shared" si="2"/>
        <v>#REF!</v>
      </c>
      <c r="D29" s="11" t="e">
        <f t="shared" si="0"/>
        <v>#REF!</v>
      </c>
      <c r="E29" s="11" t="e">
        <f t="shared" si="1"/>
        <v>#REF!</v>
      </c>
      <c r="F29" s="12" t="e">
        <f t="shared" si="3"/>
        <v>#REF!</v>
      </c>
    </row>
    <row r="30" spans="1:7" x14ac:dyDescent="0.2">
      <c r="A30" s="117"/>
      <c r="B30" s="10">
        <v>23</v>
      </c>
      <c r="C30" s="11" t="e">
        <f t="shared" si="2"/>
        <v>#REF!</v>
      </c>
      <c r="D30" s="11" t="e">
        <f t="shared" si="0"/>
        <v>#REF!</v>
      </c>
      <c r="E30" s="11" t="e">
        <f t="shared" si="1"/>
        <v>#REF!</v>
      </c>
      <c r="F30" s="12" t="e">
        <f t="shared" si="3"/>
        <v>#REF!</v>
      </c>
    </row>
    <row r="31" spans="1:7" x14ac:dyDescent="0.2">
      <c r="A31" s="118"/>
      <c r="B31" s="13">
        <v>24</v>
      </c>
      <c r="C31" s="14" t="e">
        <f t="shared" si="2"/>
        <v>#REF!</v>
      </c>
      <c r="D31" s="14" t="e">
        <f t="shared" si="0"/>
        <v>#REF!</v>
      </c>
      <c r="E31" s="14" t="e">
        <f t="shared" si="1"/>
        <v>#REF!</v>
      </c>
      <c r="F31" s="15" t="e">
        <f t="shared" si="3"/>
        <v>#REF!</v>
      </c>
    </row>
    <row r="32" spans="1:7" ht="12.75" customHeight="1" x14ac:dyDescent="0.2">
      <c r="A32" s="116" t="s">
        <v>78</v>
      </c>
      <c r="B32" s="7">
        <v>25</v>
      </c>
      <c r="C32" s="8" t="e">
        <f t="shared" si="2"/>
        <v>#REF!</v>
      </c>
      <c r="D32" s="8" t="e">
        <f t="shared" si="0"/>
        <v>#REF!</v>
      </c>
      <c r="E32" s="8" t="e">
        <f t="shared" si="1"/>
        <v>#REF!</v>
      </c>
      <c r="F32" s="9" t="e">
        <f t="shared" si="3"/>
        <v>#REF!</v>
      </c>
    </row>
    <row r="33" spans="1:6" x14ac:dyDescent="0.2">
      <c r="A33" s="117"/>
      <c r="B33" s="10">
        <v>26</v>
      </c>
      <c r="C33" s="11" t="e">
        <f t="shared" si="2"/>
        <v>#REF!</v>
      </c>
      <c r="D33" s="11" t="e">
        <f t="shared" si="0"/>
        <v>#REF!</v>
      </c>
      <c r="E33" s="11" t="e">
        <f t="shared" si="1"/>
        <v>#REF!</v>
      </c>
      <c r="F33" s="12" t="e">
        <f t="shared" si="3"/>
        <v>#REF!</v>
      </c>
    </row>
    <row r="34" spans="1:6" x14ac:dyDescent="0.2">
      <c r="A34" s="117"/>
      <c r="B34" s="10">
        <v>27</v>
      </c>
      <c r="C34" s="11" t="e">
        <f t="shared" si="2"/>
        <v>#REF!</v>
      </c>
      <c r="D34" s="11" t="e">
        <f t="shared" si="0"/>
        <v>#REF!</v>
      </c>
      <c r="E34" s="11" t="e">
        <f t="shared" si="1"/>
        <v>#REF!</v>
      </c>
      <c r="F34" s="12" t="e">
        <f t="shared" si="3"/>
        <v>#REF!</v>
      </c>
    </row>
    <row r="35" spans="1:6" x14ac:dyDescent="0.2">
      <c r="A35" s="117"/>
      <c r="B35" s="10">
        <v>28</v>
      </c>
      <c r="C35" s="11" t="e">
        <f t="shared" si="2"/>
        <v>#REF!</v>
      </c>
      <c r="D35" s="11" t="e">
        <f t="shared" si="0"/>
        <v>#REF!</v>
      </c>
      <c r="E35" s="11" t="e">
        <f t="shared" si="1"/>
        <v>#REF!</v>
      </c>
      <c r="F35" s="12" t="e">
        <f t="shared" si="3"/>
        <v>#REF!</v>
      </c>
    </row>
    <row r="36" spans="1:6" x14ac:dyDescent="0.2">
      <c r="A36" s="117"/>
      <c r="B36" s="10">
        <v>29</v>
      </c>
      <c r="C36" s="11" t="e">
        <f t="shared" si="2"/>
        <v>#REF!</v>
      </c>
      <c r="D36" s="11" t="e">
        <f t="shared" si="0"/>
        <v>#REF!</v>
      </c>
      <c r="E36" s="11" t="e">
        <f t="shared" si="1"/>
        <v>#REF!</v>
      </c>
      <c r="F36" s="12" t="e">
        <f t="shared" si="3"/>
        <v>#REF!</v>
      </c>
    </row>
    <row r="37" spans="1:6" x14ac:dyDescent="0.2">
      <c r="A37" s="117"/>
      <c r="B37" s="10">
        <v>30</v>
      </c>
      <c r="C37" s="11" t="e">
        <f t="shared" si="2"/>
        <v>#REF!</v>
      </c>
      <c r="D37" s="11" t="e">
        <f t="shared" si="0"/>
        <v>#REF!</v>
      </c>
      <c r="E37" s="11" t="e">
        <f t="shared" si="1"/>
        <v>#REF!</v>
      </c>
      <c r="F37" s="12" t="e">
        <f t="shared" si="3"/>
        <v>#REF!</v>
      </c>
    </row>
    <row r="38" spans="1:6" x14ac:dyDescent="0.2">
      <c r="A38" s="117"/>
      <c r="B38" s="10">
        <v>31</v>
      </c>
      <c r="C38" s="11" t="e">
        <f t="shared" si="2"/>
        <v>#REF!</v>
      </c>
      <c r="D38" s="11" t="e">
        <f t="shared" si="0"/>
        <v>#REF!</v>
      </c>
      <c r="E38" s="11" t="e">
        <f t="shared" si="1"/>
        <v>#REF!</v>
      </c>
      <c r="F38" s="12" t="e">
        <f t="shared" si="3"/>
        <v>#REF!</v>
      </c>
    </row>
    <row r="39" spans="1:6" x14ac:dyDescent="0.2">
      <c r="A39" s="117"/>
      <c r="B39" s="10">
        <v>32</v>
      </c>
      <c r="C39" s="11" t="e">
        <f t="shared" si="2"/>
        <v>#REF!</v>
      </c>
      <c r="D39" s="11" t="e">
        <f t="shared" si="0"/>
        <v>#REF!</v>
      </c>
      <c r="E39" s="11" t="e">
        <f t="shared" si="1"/>
        <v>#REF!</v>
      </c>
      <c r="F39" s="12" t="e">
        <f t="shared" si="3"/>
        <v>#REF!</v>
      </c>
    </row>
    <row r="40" spans="1:6" x14ac:dyDescent="0.2">
      <c r="A40" s="117"/>
      <c r="B40" s="10">
        <v>33</v>
      </c>
      <c r="C40" s="11" t="e">
        <f t="shared" si="2"/>
        <v>#REF!</v>
      </c>
      <c r="D40" s="11" t="e">
        <f t="shared" si="0"/>
        <v>#REF!</v>
      </c>
      <c r="E40" s="11" t="e">
        <f t="shared" si="1"/>
        <v>#REF!</v>
      </c>
      <c r="F40" s="12" t="e">
        <f t="shared" si="3"/>
        <v>#REF!</v>
      </c>
    </row>
    <row r="41" spans="1:6" x14ac:dyDescent="0.2">
      <c r="A41" s="117"/>
      <c r="B41" s="10">
        <v>34</v>
      </c>
      <c r="C41" s="11" t="e">
        <f t="shared" si="2"/>
        <v>#REF!</v>
      </c>
      <c r="D41" s="11" t="e">
        <f t="shared" si="0"/>
        <v>#REF!</v>
      </c>
      <c r="E41" s="11" t="e">
        <f t="shared" si="1"/>
        <v>#REF!</v>
      </c>
      <c r="F41" s="12" t="e">
        <f t="shared" si="3"/>
        <v>#REF!</v>
      </c>
    </row>
    <row r="42" spans="1:6" x14ac:dyDescent="0.2">
      <c r="A42" s="117"/>
      <c r="B42" s="10">
        <v>35</v>
      </c>
      <c r="C42" s="11" t="e">
        <f t="shared" si="2"/>
        <v>#REF!</v>
      </c>
      <c r="D42" s="11" t="e">
        <f t="shared" si="0"/>
        <v>#REF!</v>
      </c>
      <c r="E42" s="11" t="e">
        <f t="shared" si="1"/>
        <v>#REF!</v>
      </c>
      <c r="F42" s="12" t="e">
        <f t="shared" si="3"/>
        <v>#REF!</v>
      </c>
    </row>
    <row r="43" spans="1:6" x14ac:dyDescent="0.2">
      <c r="A43" s="118"/>
      <c r="B43" s="13">
        <v>36</v>
      </c>
      <c r="C43" s="14" t="e">
        <f t="shared" si="2"/>
        <v>#REF!</v>
      </c>
      <c r="D43" s="14" t="e">
        <f t="shared" si="0"/>
        <v>#REF!</v>
      </c>
      <c r="E43" s="14" t="e">
        <f t="shared" si="1"/>
        <v>#REF!</v>
      </c>
      <c r="F43" s="15" t="e">
        <f t="shared" si="3"/>
        <v>#REF!</v>
      </c>
    </row>
    <row r="44" spans="1:6" ht="12.75" customHeight="1" x14ac:dyDescent="0.2">
      <c r="A44" s="116" t="s">
        <v>79</v>
      </c>
      <c r="B44" s="7">
        <v>37</v>
      </c>
      <c r="C44" s="8" t="e">
        <f t="shared" si="2"/>
        <v>#REF!</v>
      </c>
      <c r="D44" s="8" t="e">
        <f t="shared" si="0"/>
        <v>#REF!</v>
      </c>
      <c r="E44" s="8" t="e">
        <f t="shared" si="1"/>
        <v>#REF!</v>
      </c>
      <c r="F44" s="9" t="e">
        <f t="shared" si="3"/>
        <v>#REF!</v>
      </c>
    </row>
    <row r="45" spans="1:6" x14ac:dyDescent="0.2">
      <c r="A45" s="117"/>
      <c r="B45" s="10">
        <v>38</v>
      </c>
      <c r="C45" s="11" t="e">
        <f t="shared" si="2"/>
        <v>#REF!</v>
      </c>
      <c r="D45" s="11" t="e">
        <f t="shared" si="0"/>
        <v>#REF!</v>
      </c>
      <c r="E45" s="11" t="e">
        <f t="shared" si="1"/>
        <v>#REF!</v>
      </c>
      <c r="F45" s="12" t="e">
        <f t="shared" si="3"/>
        <v>#REF!</v>
      </c>
    </row>
    <row r="46" spans="1:6" x14ac:dyDescent="0.2">
      <c r="A46" s="117"/>
      <c r="B46" s="10">
        <v>39</v>
      </c>
      <c r="C46" s="11" t="e">
        <f t="shared" si="2"/>
        <v>#REF!</v>
      </c>
      <c r="D46" s="11" t="e">
        <f t="shared" si="0"/>
        <v>#REF!</v>
      </c>
      <c r="E46" s="11" t="e">
        <f t="shared" si="1"/>
        <v>#REF!</v>
      </c>
      <c r="F46" s="12" t="e">
        <f t="shared" si="3"/>
        <v>#REF!</v>
      </c>
    </row>
    <row r="47" spans="1:6" x14ac:dyDescent="0.2">
      <c r="A47" s="117"/>
      <c r="B47" s="10">
        <v>40</v>
      </c>
      <c r="C47" s="11" t="e">
        <f t="shared" si="2"/>
        <v>#REF!</v>
      </c>
      <c r="D47" s="11" t="e">
        <f t="shared" si="0"/>
        <v>#REF!</v>
      </c>
      <c r="E47" s="11" t="e">
        <f t="shared" si="1"/>
        <v>#REF!</v>
      </c>
      <c r="F47" s="12" t="e">
        <f t="shared" si="3"/>
        <v>#REF!</v>
      </c>
    </row>
    <row r="48" spans="1:6" x14ac:dyDescent="0.2">
      <c r="A48" s="117"/>
      <c r="B48" s="10">
        <v>41</v>
      </c>
      <c r="C48" s="11" t="e">
        <f t="shared" si="2"/>
        <v>#REF!</v>
      </c>
      <c r="D48" s="11" t="e">
        <f t="shared" si="0"/>
        <v>#REF!</v>
      </c>
      <c r="E48" s="11" t="e">
        <f t="shared" si="1"/>
        <v>#REF!</v>
      </c>
      <c r="F48" s="12" t="e">
        <f t="shared" si="3"/>
        <v>#REF!</v>
      </c>
    </row>
    <row r="49" spans="1:6" x14ac:dyDescent="0.2">
      <c r="A49" s="117"/>
      <c r="B49" s="10">
        <v>42</v>
      </c>
      <c r="C49" s="11" t="e">
        <f t="shared" si="2"/>
        <v>#REF!</v>
      </c>
      <c r="D49" s="11" t="e">
        <f t="shared" si="0"/>
        <v>#REF!</v>
      </c>
      <c r="E49" s="11" t="e">
        <f t="shared" si="1"/>
        <v>#REF!</v>
      </c>
      <c r="F49" s="12" t="e">
        <f t="shared" si="3"/>
        <v>#REF!</v>
      </c>
    </row>
    <row r="50" spans="1:6" x14ac:dyDescent="0.2">
      <c r="A50" s="117"/>
      <c r="B50" s="10">
        <v>43</v>
      </c>
      <c r="C50" s="11" t="e">
        <f t="shared" si="2"/>
        <v>#REF!</v>
      </c>
      <c r="D50" s="11" t="e">
        <f t="shared" si="0"/>
        <v>#REF!</v>
      </c>
      <c r="E50" s="11" t="e">
        <f t="shared" si="1"/>
        <v>#REF!</v>
      </c>
      <c r="F50" s="12" t="e">
        <f t="shared" si="3"/>
        <v>#REF!</v>
      </c>
    </row>
    <row r="51" spans="1:6" x14ac:dyDescent="0.2">
      <c r="A51" s="117"/>
      <c r="B51" s="10">
        <v>44</v>
      </c>
      <c r="C51" s="11" t="e">
        <f t="shared" si="2"/>
        <v>#REF!</v>
      </c>
      <c r="D51" s="11" t="e">
        <f t="shared" si="0"/>
        <v>#REF!</v>
      </c>
      <c r="E51" s="11" t="e">
        <f t="shared" si="1"/>
        <v>#REF!</v>
      </c>
      <c r="F51" s="12" t="e">
        <f t="shared" si="3"/>
        <v>#REF!</v>
      </c>
    </row>
    <row r="52" spans="1:6" x14ac:dyDescent="0.2">
      <c r="A52" s="117"/>
      <c r="B52" s="10">
        <v>45</v>
      </c>
      <c r="C52" s="11" t="e">
        <f t="shared" si="2"/>
        <v>#REF!</v>
      </c>
      <c r="D52" s="11" t="e">
        <f t="shared" si="0"/>
        <v>#REF!</v>
      </c>
      <c r="E52" s="11" t="e">
        <f t="shared" si="1"/>
        <v>#REF!</v>
      </c>
      <c r="F52" s="12" t="e">
        <f t="shared" si="3"/>
        <v>#REF!</v>
      </c>
    </row>
    <row r="53" spans="1:6" x14ac:dyDescent="0.2">
      <c r="A53" s="117"/>
      <c r="B53" s="10">
        <v>46</v>
      </c>
      <c r="C53" s="11" t="e">
        <f t="shared" si="2"/>
        <v>#REF!</v>
      </c>
      <c r="D53" s="11" t="e">
        <f t="shared" si="0"/>
        <v>#REF!</v>
      </c>
      <c r="E53" s="11" t="e">
        <f t="shared" si="1"/>
        <v>#REF!</v>
      </c>
      <c r="F53" s="12" t="e">
        <f t="shared" si="3"/>
        <v>#REF!</v>
      </c>
    </row>
    <row r="54" spans="1:6" x14ac:dyDescent="0.2">
      <c r="A54" s="117"/>
      <c r="B54" s="10">
        <v>47</v>
      </c>
      <c r="C54" s="11" t="e">
        <f t="shared" si="2"/>
        <v>#REF!</v>
      </c>
      <c r="D54" s="11" t="e">
        <f t="shared" si="0"/>
        <v>#REF!</v>
      </c>
      <c r="E54" s="11" t="e">
        <f t="shared" si="1"/>
        <v>#REF!</v>
      </c>
      <c r="F54" s="12" t="e">
        <f t="shared" si="3"/>
        <v>#REF!</v>
      </c>
    </row>
    <row r="55" spans="1:6" x14ac:dyDescent="0.2">
      <c r="A55" s="118"/>
      <c r="B55" s="13">
        <v>48</v>
      </c>
      <c r="C55" s="14" t="e">
        <f t="shared" si="2"/>
        <v>#REF!</v>
      </c>
      <c r="D55" s="14" t="e">
        <f t="shared" si="0"/>
        <v>#REF!</v>
      </c>
      <c r="E55" s="14" t="e">
        <f t="shared" si="1"/>
        <v>#REF!</v>
      </c>
      <c r="F55" s="15" t="e">
        <f t="shared" si="3"/>
        <v>#REF!</v>
      </c>
    </row>
    <row r="56" spans="1:6" ht="12.75" customHeight="1" x14ac:dyDescent="0.2">
      <c r="A56" s="116" t="s">
        <v>80</v>
      </c>
      <c r="B56" s="7">
        <v>49</v>
      </c>
      <c r="C56" s="8" t="e">
        <f t="shared" si="2"/>
        <v>#REF!</v>
      </c>
      <c r="D56" s="8" t="e">
        <f t="shared" si="0"/>
        <v>#REF!</v>
      </c>
      <c r="E56" s="8" t="e">
        <f t="shared" si="1"/>
        <v>#REF!</v>
      </c>
      <c r="F56" s="9" t="e">
        <f t="shared" si="3"/>
        <v>#REF!</v>
      </c>
    </row>
    <row r="57" spans="1:6" x14ac:dyDescent="0.2">
      <c r="A57" s="117"/>
      <c r="B57" s="10">
        <v>50</v>
      </c>
      <c r="C57" s="11" t="e">
        <f t="shared" si="2"/>
        <v>#REF!</v>
      </c>
      <c r="D57" s="11" t="e">
        <f t="shared" si="0"/>
        <v>#REF!</v>
      </c>
      <c r="E57" s="11" t="e">
        <f t="shared" si="1"/>
        <v>#REF!</v>
      </c>
      <c r="F57" s="12" t="e">
        <f t="shared" si="3"/>
        <v>#REF!</v>
      </c>
    </row>
    <row r="58" spans="1:6" x14ac:dyDescent="0.2">
      <c r="A58" s="117"/>
      <c r="B58" s="10">
        <v>51</v>
      </c>
      <c r="C58" s="11" t="e">
        <f t="shared" si="2"/>
        <v>#REF!</v>
      </c>
      <c r="D58" s="11" t="e">
        <f t="shared" si="0"/>
        <v>#REF!</v>
      </c>
      <c r="E58" s="11" t="e">
        <f t="shared" si="1"/>
        <v>#REF!</v>
      </c>
      <c r="F58" s="12" t="e">
        <f t="shared" si="3"/>
        <v>#REF!</v>
      </c>
    </row>
    <row r="59" spans="1:6" x14ac:dyDescent="0.2">
      <c r="A59" s="117"/>
      <c r="B59" s="10">
        <v>52</v>
      </c>
      <c r="C59" s="11" t="e">
        <f t="shared" si="2"/>
        <v>#REF!</v>
      </c>
      <c r="D59" s="11" t="e">
        <f t="shared" si="0"/>
        <v>#REF!</v>
      </c>
      <c r="E59" s="11" t="e">
        <f t="shared" si="1"/>
        <v>#REF!</v>
      </c>
      <c r="F59" s="12" t="e">
        <f t="shared" si="3"/>
        <v>#REF!</v>
      </c>
    </row>
    <row r="60" spans="1:6" x14ac:dyDescent="0.2">
      <c r="A60" s="117"/>
      <c r="B60" s="10">
        <v>53</v>
      </c>
      <c r="C60" s="11" t="e">
        <f t="shared" si="2"/>
        <v>#REF!</v>
      </c>
      <c r="D60" s="11" t="e">
        <f t="shared" si="0"/>
        <v>#REF!</v>
      </c>
      <c r="E60" s="11" t="e">
        <f t="shared" si="1"/>
        <v>#REF!</v>
      </c>
      <c r="F60" s="12" t="e">
        <f t="shared" si="3"/>
        <v>#REF!</v>
      </c>
    </row>
    <row r="61" spans="1:6" x14ac:dyDescent="0.2">
      <c r="A61" s="117"/>
      <c r="B61" s="10">
        <v>54</v>
      </c>
      <c r="C61" s="11" t="e">
        <f t="shared" si="2"/>
        <v>#REF!</v>
      </c>
      <c r="D61" s="11" t="e">
        <f t="shared" si="0"/>
        <v>#REF!</v>
      </c>
      <c r="E61" s="11" t="e">
        <f t="shared" si="1"/>
        <v>#REF!</v>
      </c>
      <c r="F61" s="12" t="e">
        <f t="shared" si="3"/>
        <v>#REF!</v>
      </c>
    </row>
    <row r="62" spans="1:6" x14ac:dyDescent="0.2">
      <c r="A62" s="117"/>
      <c r="B62" s="10">
        <v>55</v>
      </c>
      <c r="C62" s="11" t="e">
        <f t="shared" si="2"/>
        <v>#REF!</v>
      </c>
      <c r="D62" s="11" t="e">
        <f t="shared" si="0"/>
        <v>#REF!</v>
      </c>
      <c r="E62" s="11" t="e">
        <f t="shared" si="1"/>
        <v>#REF!</v>
      </c>
      <c r="F62" s="12" t="e">
        <f t="shared" si="3"/>
        <v>#REF!</v>
      </c>
    </row>
    <row r="63" spans="1:6" x14ac:dyDescent="0.2">
      <c r="A63" s="117"/>
      <c r="B63" s="10">
        <v>56</v>
      </c>
      <c r="C63" s="11" t="e">
        <f t="shared" si="2"/>
        <v>#REF!</v>
      </c>
      <c r="D63" s="11" t="e">
        <f t="shared" si="0"/>
        <v>#REF!</v>
      </c>
      <c r="E63" s="11" t="e">
        <f t="shared" si="1"/>
        <v>#REF!</v>
      </c>
      <c r="F63" s="12" t="e">
        <f t="shared" si="3"/>
        <v>#REF!</v>
      </c>
    </row>
    <row r="64" spans="1:6" x14ac:dyDescent="0.2">
      <c r="A64" s="117"/>
      <c r="B64" s="10">
        <v>57</v>
      </c>
      <c r="C64" s="11" t="e">
        <f t="shared" si="2"/>
        <v>#REF!</v>
      </c>
      <c r="D64" s="11" t="e">
        <f t="shared" si="0"/>
        <v>#REF!</v>
      </c>
      <c r="E64" s="11" t="e">
        <f t="shared" si="1"/>
        <v>#REF!</v>
      </c>
      <c r="F64" s="12" t="e">
        <f t="shared" si="3"/>
        <v>#REF!</v>
      </c>
    </row>
    <row r="65" spans="1:7" x14ac:dyDescent="0.2">
      <c r="A65" s="117"/>
      <c r="B65" s="10">
        <v>58</v>
      </c>
      <c r="C65" s="11" t="e">
        <f t="shared" si="2"/>
        <v>#REF!</v>
      </c>
      <c r="D65" s="11" t="e">
        <f t="shared" si="0"/>
        <v>#REF!</v>
      </c>
      <c r="E65" s="11" t="e">
        <f t="shared" si="1"/>
        <v>#REF!</v>
      </c>
      <c r="F65" s="12" t="e">
        <f t="shared" si="3"/>
        <v>#REF!</v>
      </c>
    </row>
    <row r="66" spans="1:7" x14ac:dyDescent="0.2">
      <c r="A66" s="117"/>
      <c r="B66" s="10">
        <v>59</v>
      </c>
      <c r="C66" s="11" t="e">
        <f t="shared" si="2"/>
        <v>#REF!</v>
      </c>
      <c r="D66" s="11" t="e">
        <f t="shared" si="0"/>
        <v>#REF!</v>
      </c>
      <c r="E66" s="11" t="e">
        <f t="shared" si="1"/>
        <v>#REF!</v>
      </c>
      <c r="F66" s="12" t="e">
        <f t="shared" si="3"/>
        <v>#REF!</v>
      </c>
    </row>
    <row r="67" spans="1:7" x14ac:dyDescent="0.2">
      <c r="A67" s="118"/>
      <c r="B67" s="13">
        <v>60</v>
      </c>
      <c r="C67" s="14" t="e">
        <f t="shared" si="2"/>
        <v>#REF!</v>
      </c>
      <c r="D67" s="14" t="e">
        <f t="shared" si="0"/>
        <v>#REF!</v>
      </c>
      <c r="E67" s="14" t="e">
        <f t="shared" si="1"/>
        <v>#REF!</v>
      </c>
      <c r="F67" s="15" t="e">
        <f t="shared" si="3"/>
        <v>#REF!</v>
      </c>
      <c r="G67" s="20" t="e">
        <f>SUM(E8:E67)</f>
        <v>#REF!</v>
      </c>
    </row>
    <row r="68" spans="1:7" ht="12.75" customHeight="1" x14ac:dyDescent="0.2">
      <c r="A68" s="116" t="s">
        <v>81</v>
      </c>
      <c r="B68" s="7">
        <v>61</v>
      </c>
      <c r="C68" s="8" t="e">
        <f t="shared" si="2"/>
        <v>#REF!</v>
      </c>
      <c r="D68" s="8" t="e">
        <f t="shared" si="0"/>
        <v>#REF!</v>
      </c>
      <c r="E68" s="8" t="e">
        <f t="shared" si="1"/>
        <v>#REF!</v>
      </c>
      <c r="F68" s="9" t="e">
        <f t="shared" si="3"/>
        <v>#REF!</v>
      </c>
    </row>
    <row r="69" spans="1:7" x14ac:dyDescent="0.2">
      <c r="A69" s="117"/>
      <c r="B69" s="10">
        <v>62</v>
      </c>
      <c r="C69" s="11" t="e">
        <f t="shared" si="2"/>
        <v>#REF!</v>
      </c>
      <c r="D69" s="11" t="e">
        <f t="shared" si="0"/>
        <v>#REF!</v>
      </c>
      <c r="E69" s="11" t="e">
        <f t="shared" si="1"/>
        <v>#REF!</v>
      </c>
      <c r="F69" s="12" t="e">
        <f t="shared" si="3"/>
        <v>#REF!</v>
      </c>
    </row>
    <row r="70" spans="1:7" x14ac:dyDescent="0.2">
      <c r="A70" s="117"/>
      <c r="B70" s="10">
        <v>63</v>
      </c>
      <c r="C70" s="11" t="e">
        <f t="shared" si="2"/>
        <v>#REF!</v>
      </c>
      <c r="D70" s="11" t="e">
        <f t="shared" si="0"/>
        <v>#REF!</v>
      </c>
      <c r="E70" s="11" t="e">
        <f t="shared" si="1"/>
        <v>#REF!</v>
      </c>
      <c r="F70" s="12" t="e">
        <f t="shared" si="3"/>
        <v>#REF!</v>
      </c>
    </row>
    <row r="71" spans="1:7" x14ac:dyDescent="0.2">
      <c r="A71" s="117"/>
      <c r="B71" s="10">
        <v>64</v>
      </c>
      <c r="C71" s="11" t="e">
        <f t="shared" si="2"/>
        <v>#REF!</v>
      </c>
      <c r="D71" s="11" t="e">
        <f t="shared" si="0"/>
        <v>#REF!</v>
      </c>
      <c r="E71" s="11" t="e">
        <f t="shared" si="1"/>
        <v>#REF!</v>
      </c>
      <c r="F71" s="12" t="e">
        <f t="shared" si="3"/>
        <v>#REF!</v>
      </c>
    </row>
    <row r="72" spans="1:7" x14ac:dyDescent="0.2">
      <c r="A72" s="117"/>
      <c r="B72" s="10">
        <v>65</v>
      </c>
      <c r="C72" s="11" t="e">
        <f t="shared" si="2"/>
        <v>#REF!</v>
      </c>
      <c r="D72" s="11" t="e">
        <f t="shared" ref="D72:D135" si="4">PPMT($C$2/12,1,($C$3*12)+1-B72,C72,0)*-1</f>
        <v>#REF!</v>
      </c>
      <c r="E72" s="11" t="e">
        <f t="shared" ref="E72:E135" si="5">IPMT($C$2/12,1,($C$3*12)+1-B72,C72,0)*-1</f>
        <v>#REF!</v>
      </c>
      <c r="F72" s="12" t="e">
        <f t="shared" si="3"/>
        <v>#REF!</v>
      </c>
    </row>
    <row r="73" spans="1:7" x14ac:dyDescent="0.2">
      <c r="A73" s="117"/>
      <c r="B73" s="10">
        <v>66</v>
      </c>
      <c r="C73" s="11" t="e">
        <f t="shared" ref="C73:C136" si="6">C72-D72</f>
        <v>#REF!</v>
      </c>
      <c r="D73" s="11" t="e">
        <f t="shared" si="4"/>
        <v>#REF!</v>
      </c>
      <c r="E73" s="11" t="e">
        <f t="shared" si="5"/>
        <v>#REF!</v>
      </c>
      <c r="F73" s="12" t="e">
        <f t="shared" ref="F73:F136" si="7">SUM(D73:E73)</f>
        <v>#REF!</v>
      </c>
    </row>
    <row r="74" spans="1:7" x14ac:dyDescent="0.2">
      <c r="A74" s="117"/>
      <c r="B74" s="10">
        <v>67</v>
      </c>
      <c r="C74" s="11" t="e">
        <f t="shared" si="6"/>
        <v>#REF!</v>
      </c>
      <c r="D74" s="11" t="e">
        <f t="shared" si="4"/>
        <v>#REF!</v>
      </c>
      <c r="E74" s="11" t="e">
        <f t="shared" si="5"/>
        <v>#REF!</v>
      </c>
      <c r="F74" s="12" t="e">
        <f t="shared" si="7"/>
        <v>#REF!</v>
      </c>
    </row>
    <row r="75" spans="1:7" x14ac:dyDescent="0.2">
      <c r="A75" s="117"/>
      <c r="B75" s="10">
        <v>68</v>
      </c>
      <c r="C75" s="11" t="e">
        <f t="shared" si="6"/>
        <v>#REF!</v>
      </c>
      <c r="D75" s="11" t="e">
        <f t="shared" si="4"/>
        <v>#REF!</v>
      </c>
      <c r="E75" s="11" t="e">
        <f t="shared" si="5"/>
        <v>#REF!</v>
      </c>
      <c r="F75" s="12" t="e">
        <f t="shared" si="7"/>
        <v>#REF!</v>
      </c>
    </row>
    <row r="76" spans="1:7" x14ac:dyDescent="0.2">
      <c r="A76" s="117"/>
      <c r="B76" s="10">
        <v>69</v>
      </c>
      <c r="C76" s="11" t="e">
        <f t="shared" si="6"/>
        <v>#REF!</v>
      </c>
      <c r="D76" s="11" t="e">
        <f t="shared" si="4"/>
        <v>#REF!</v>
      </c>
      <c r="E76" s="11" t="e">
        <f t="shared" si="5"/>
        <v>#REF!</v>
      </c>
      <c r="F76" s="12" t="e">
        <f t="shared" si="7"/>
        <v>#REF!</v>
      </c>
    </row>
    <row r="77" spans="1:7" x14ac:dyDescent="0.2">
      <c r="A77" s="117"/>
      <c r="B77" s="10">
        <v>70</v>
      </c>
      <c r="C77" s="11" t="e">
        <f t="shared" si="6"/>
        <v>#REF!</v>
      </c>
      <c r="D77" s="11" t="e">
        <f t="shared" si="4"/>
        <v>#REF!</v>
      </c>
      <c r="E77" s="11" t="e">
        <f t="shared" si="5"/>
        <v>#REF!</v>
      </c>
      <c r="F77" s="12" t="e">
        <f t="shared" si="7"/>
        <v>#REF!</v>
      </c>
    </row>
    <row r="78" spans="1:7" x14ac:dyDescent="0.2">
      <c r="A78" s="117"/>
      <c r="B78" s="10">
        <v>71</v>
      </c>
      <c r="C78" s="11" t="e">
        <f t="shared" si="6"/>
        <v>#REF!</v>
      </c>
      <c r="D78" s="11" t="e">
        <f t="shared" si="4"/>
        <v>#REF!</v>
      </c>
      <c r="E78" s="11" t="e">
        <f t="shared" si="5"/>
        <v>#REF!</v>
      </c>
      <c r="F78" s="12" t="e">
        <f t="shared" si="7"/>
        <v>#REF!</v>
      </c>
    </row>
    <row r="79" spans="1:7" x14ac:dyDescent="0.2">
      <c r="A79" s="118"/>
      <c r="B79" s="13">
        <v>72</v>
      </c>
      <c r="C79" s="14" t="e">
        <f t="shared" si="6"/>
        <v>#REF!</v>
      </c>
      <c r="D79" s="14" t="e">
        <f t="shared" si="4"/>
        <v>#REF!</v>
      </c>
      <c r="E79" s="14" t="e">
        <f t="shared" si="5"/>
        <v>#REF!</v>
      </c>
      <c r="F79" s="15" t="e">
        <f t="shared" si="7"/>
        <v>#REF!</v>
      </c>
    </row>
    <row r="80" spans="1:7" ht="12.75" customHeight="1" x14ac:dyDescent="0.2">
      <c r="A80" s="116" t="s">
        <v>82</v>
      </c>
      <c r="B80" s="7">
        <v>73</v>
      </c>
      <c r="C80" s="8" t="e">
        <f t="shared" si="6"/>
        <v>#REF!</v>
      </c>
      <c r="D80" s="8" t="e">
        <f t="shared" si="4"/>
        <v>#REF!</v>
      </c>
      <c r="E80" s="8" t="e">
        <f t="shared" si="5"/>
        <v>#REF!</v>
      </c>
      <c r="F80" s="9" t="e">
        <f t="shared" si="7"/>
        <v>#REF!</v>
      </c>
    </row>
    <row r="81" spans="1:6" x14ac:dyDescent="0.2">
      <c r="A81" s="117"/>
      <c r="B81" s="10">
        <v>74</v>
      </c>
      <c r="C81" s="11" t="e">
        <f t="shared" si="6"/>
        <v>#REF!</v>
      </c>
      <c r="D81" s="11" t="e">
        <f t="shared" si="4"/>
        <v>#REF!</v>
      </c>
      <c r="E81" s="11" t="e">
        <f t="shared" si="5"/>
        <v>#REF!</v>
      </c>
      <c r="F81" s="12" t="e">
        <f t="shared" si="7"/>
        <v>#REF!</v>
      </c>
    </row>
    <row r="82" spans="1:6" x14ac:dyDescent="0.2">
      <c r="A82" s="117"/>
      <c r="B82" s="10">
        <v>75</v>
      </c>
      <c r="C82" s="11" t="e">
        <f t="shared" si="6"/>
        <v>#REF!</v>
      </c>
      <c r="D82" s="11" t="e">
        <f t="shared" si="4"/>
        <v>#REF!</v>
      </c>
      <c r="E82" s="11" t="e">
        <f t="shared" si="5"/>
        <v>#REF!</v>
      </c>
      <c r="F82" s="12" t="e">
        <f t="shared" si="7"/>
        <v>#REF!</v>
      </c>
    </row>
    <row r="83" spans="1:6" x14ac:dyDescent="0.2">
      <c r="A83" s="117"/>
      <c r="B83" s="10">
        <v>76</v>
      </c>
      <c r="C83" s="11" t="e">
        <f t="shared" si="6"/>
        <v>#REF!</v>
      </c>
      <c r="D83" s="11" t="e">
        <f t="shared" si="4"/>
        <v>#REF!</v>
      </c>
      <c r="E83" s="11" t="e">
        <f t="shared" si="5"/>
        <v>#REF!</v>
      </c>
      <c r="F83" s="12" t="e">
        <f t="shared" si="7"/>
        <v>#REF!</v>
      </c>
    </row>
    <row r="84" spans="1:6" x14ac:dyDescent="0.2">
      <c r="A84" s="117"/>
      <c r="B84" s="10">
        <v>77</v>
      </c>
      <c r="C84" s="11" t="e">
        <f t="shared" si="6"/>
        <v>#REF!</v>
      </c>
      <c r="D84" s="11" t="e">
        <f t="shared" si="4"/>
        <v>#REF!</v>
      </c>
      <c r="E84" s="11" t="e">
        <f t="shared" si="5"/>
        <v>#REF!</v>
      </c>
      <c r="F84" s="12" t="e">
        <f t="shared" si="7"/>
        <v>#REF!</v>
      </c>
    </row>
    <row r="85" spans="1:6" x14ac:dyDescent="0.2">
      <c r="A85" s="117"/>
      <c r="B85" s="10">
        <v>78</v>
      </c>
      <c r="C85" s="11" t="e">
        <f t="shared" si="6"/>
        <v>#REF!</v>
      </c>
      <c r="D85" s="11" t="e">
        <f t="shared" si="4"/>
        <v>#REF!</v>
      </c>
      <c r="E85" s="11" t="e">
        <f t="shared" si="5"/>
        <v>#REF!</v>
      </c>
      <c r="F85" s="12" t="e">
        <f t="shared" si="7"/>
        <v>#REF!</v>
      </c>
    </row>
    <row r="86" spans="1:6" x14ac:dyDescent="0.2">
      <c r="A86" s="117"/>
      <c r="B86" s="10">
        <v>79</v>
      </c>
      <c r="C86" s="11" t="e">
        <f t="shared" si="6"/>
        <v>#REF!</v>
      </c>
      <c r="D86" s="11" t="e">
        <f t="shared" si="4"/>
        <v>#REF!</v>
      </c>
      <c r="E86" s="11" t="e">
        <f t="shared" si="5"/>
        <v>#REF!</v>
      </c>
      <c r="F86" s="12" t="e">
        <f t="shared" si="7"/>
        <v>#REF!</v>
      </c>
    </row>
    <row r="87" spans="1:6" x14ac:dyDescent="0.2">
      <c r="A87" s="117"/>
      <c r="B87" s="10">
        <v>80</v>
      </c>
      <c r="C87" s="11" t="e">
        <f t="shared" si="6"/>
        <v>#REF!</v>
      </c>
      <c r="D87" s="11" t="e">
        <f t="shared" si="4"/>
        <v>#REF!</v>
      </c>
      <c r="E87" s="11" t="e">
        <f t="shared" si="5"/>
        <v>#REF!</v>
      </c>
      <c r="F87" s="12" t="e">
        <f t="shared" si="7"/>
        <v>#REF!</v>
      </c>
    </row>
    <row r="88" spans="1:6" x14ac:dyDescent="0.2">
      <c r="A88" s="117"/>
      <c r="B88" s="10">
        <v>81</v>
      </c>
      <c r="C88" s="11" t="e">
        <f t="shared" si="6"/>
        <v>#REF!</v>
      </c>
      <c r="D88" s="11" t="e">
        <f t="shared" si="4"/>
        <v>#REF!</v>
      </c>
      <c r="E88" s="11" t="e">
        <f t="shared" si="5"/>
        <v>#REF!</v>
      </c>
      <c r="F88" s="12" t="e">
        <f t="shared" si="7"/>
        <v>#REF!</v>
      </c>
    </row>
    <row r="89" spans="1:6" x14ac:dyDescent="0.2">
      <c r="A89" s="117"/>
      <c r="B89" s="10">
        <v>82</v>
      </c>
      <c r="C89" s="11" t="e">
        <f t="shared" si="6"/>
        <v>#REF!</v>
      </c>
      <c r="D89" s="11" t="e">
        <f t="shared" si="4"/>
        <v>#REF!</v>
      </c>
      <c r="E89" s="11" t="e">
        <f t="shared" si="5"/>
        <v>#REF!</v>
      </c>
      <c r="F89" s="12" t="e">
        <f t="shared" si="7"/>
        <v>#REF!</v>
      </c>
    </row>
    <row r="90" spans="1:6" x14ac:dyDescent="0.2">
      <c r="A90" s="117"/>
      <c r="B90" s="10">
        <v>83</v>
      </c>
      <c r="C90" s="11" t="e">
        <f t="shared" si="6"/>
        <v>#REF!</v>
      </c>
      <c r="D90" s="11" t="e">
        <f t="shared" si="4"/>
        <v>#REF!</v>
      </c>
      <c r="E90" s="11" t="e">
        <f t="shared" si="5"/>
        <v>#REF!</v>
      </c>
      <c r="F90" s="12" t="e">
        <f t="shared" si="7"/>
        <v>#REF!</v>
      </c>
    </row>
    <row r="91" spans="1:6" x14ac:dyDescent="0.2">
      <c r="A91" s="118"/>
      <c r="B91" s="13">
        <v>84</v>
      </c>
      <c r="C91" s="14" t="e">
        <f t="shared" si="6"/>
        <v>#REF!</v>
      </c>
      <c r="D91" s="14" t="e">
        <f t="shared" si="4"/>
        <v>#REF!</v>
      </c>
      <c r="E91" s="14" t="e">
        <f t="shared" si="5"/>
        <v>#REF!</v>
      </c>
      <c r="F91" s="15" t="e">
        <f t="shared" si="7"/>
        <v>#REF!</v>
      </c>
    </row>
    <row r="92" spans="1:6" ht="12.75" customHeight="1" x14ac:dyDescent="0.2">
      <c r="A92" s="116" t="s">
        <v>83</v>
      </c>
      <c r="B92" s="7">
        <v>85</v>
      </c>
      <c r="C92" s="8" t="e">
        <f t="shared" si="6"/>
        <v>#REF!</v>
      </c>
      <c r="D92" s="8" t="e">
        <f t="shared" si="4"/>
        <v>#REF!</v>
      </c>
      <c r="E92" s="8" t="e">
        <f t="shared" si="5"/>
        <v>#REF!</v>
      </c>
      <c r="F92" s="9" t="e">
        <f t="shared" si="7"/>
        <v>#REF!</v>
      </c>
    </row>
    <row r="93" spans="1:6" x14ac:dyDescent="0.2">
      <c r="A93" s="117"/>
      <c r="B93" s="10">
        <v>86</v>
      </c>
      <c r="C93" s="11" t="e">
        <f t="shared" si="6"/>
        <v>#REF!</v>
      </c>
      <c r="D93" s="11" t="e">
        <f t="shared" si="4"/>
        <v>#REF!</v>
      </c>
      <c r="E93" s="11" t="e">
        <f t="shared" si="5"/>
        <v>#REF!</v>
      </c>
      <c r="F93" s="12" t="e">
        <f t="shared" si="7"/>
        <v>#REF!</v>
      </c>
    </row>
    <row r="94" spans="1:6" x14ac:dyDescent="0.2">
      <c r="A94" s="117"/>
      <c r="B94" s="10">
        <v>87</v>
      </c>
      <c r="C94" s="11" t="e">
        <f t="shared" si="6"/>
        <v>#REF!</v>
      </c>
      <c r="D94" s="11" t="e">
        <f t="shared" si="4"/>
        <v>#REF!</v>
      </c>
      <c r="E94" s="11" t="e">
        <f t="shared" si="5"/>
        <v>#REF!</v>
      </c>
      <c r="F94" s="12" t="e">
        <f t="shared" si="7"/>
        <v>#REF!</v>
      </c>
    </row>
    <row r="95" spans="1:6" x14ac:dyDescent="0.2">
      <c r="A95" s="117"/>
      <c r="B95" s="10">
        <v>88</v>
      </c>
      <c r="C95" s="11" t="e">
        <f t="shared" si="6"/>
        <v>#REF!</v>
      </c>
      <c r="D95" s="11" t="e">
        <f t="shared" si="4"/>
        <v>#REF!</v>
      </c>
      <c r="E95" s="11" t="e">
        <f t="shared" si="5"/>
        <v>#REF!</v>
      </c>
      <c r="F95" s="12" t="e">
        <f t="shared" si="7"/>
        <v>#REF!</v>
      </c>
    </row>
    <row r="96" spans="1:6" x14ac:dyDescent="0.2">
      <c r="A96" s="117"/>
      <c r="B96" s="10">
        <v>89</v>
      </c>
      <c r="C96" s="11" t="e">
        <f t="shared" si="6"/>
        <v>#REF!</v>
      </c>
      <c r="D96" s="11" t="e">
        <f t="shared" si="4"/>
        <v>#REF!</v>
      </c>
      <c r="E96" s="11" t="e">
        <f t="shared" si="5"/>
        <v>#REF!</v>
      </c>
      <c r="F96" s="12" t="e">
        <f t="shared" si="7"/>
        <v>#REF!</v>
      </c>
    </row>
    <row r="97" spans="1:6" x14ac:dyDescent="0.2">
      <c r="A97" s="117"/>
      <c r="B97" s="10">
        <v>90</v>
      </c>
      <c r="C97" s="11" t="e">
        <f t="shared" si="6"/>
        <v>#REF!</v>
      </c>
      <c r="D97" s="11" t="e">
        <f t="shared" si="4"/>
        <v>#REF!</v>
      </c>
      <c r="E97" s="11" t="e">
        <f t="shared" si="5"/>
        <v>#REF!</v>
      </c>
      <c r="F97" s="12" t="e">
        <f t="shared" si="7"/>
        <v>#REF!</v>
      </c>
    </row>
    <row r="98" spans="1:6" x14ac:dyDescent="0.2">
      <c r="A98" s="117"/>
      <c r="B98" s="10">
        <v>91</v>
      </c>
      <c r="C98" s="11" t="e">
        <f t="shared" si="6"/>
        <v>#REF!</v>
      </c>
      <c r="D98" s="11" t="e">
        <f t="shared" si="4"/>
        <v>#REF!</v>
      </c>
      <c r="E98" s="11" t="e">
        <f t="shared" si="5"/>
        <v>#REF!</v>
      </c>
      <c r="F98" s="12" t="e">
        <f t="shared" si="7"/>
        <v>#REF!</v>
      </c>
    </row>
    <row r="99" spans="1:6" x14ac:dyDescent="0.2">
      <c r="A99" s="117"/>
      <c r="B99" s="10">
        <v>92</v>
      </c>
      <c r="C99" s="11" t="e">
        <f t="shared" si="6"/>
        <v>#REF!</v>
      </c>
      <c r="D99" s="11" t="e">
        <f t="shared" si="4"/>
        <v>#REF!</v>
      </c>
      <c r="E99" s="11" t="e">
        <f t="shared" si="5"/>
        <v>#REF!</v>
      </c>
      <c r="F99" s="12" t="e">
        <f t="shared" si="7"/>
        <v>#REF!</v>
      </c>
    </row>
    <row r="100" spans="1:6" x14ac:dyDescent="0.2">
      <c r="A100" s="117"/>
      <c r="B100" s="10">
        <v>93</v>
      </c>
      <c r="C100" s="11" t="e">
        <f t="shared" si="6"/>
        <v>#REF!</v>
      </c>
      <c r="D100" s="11" t="e">
        <f t="shared" si="4"/>
        <v>#REF!</v>
      </c>
      <c r="E100" s="11" t="e">
        <f t="shared" si="5"/>
        <v>#REF!</v>
      </c>
      <c r="F100" s="12" t="e">
        <f t="shared" si="7"/>
        <v>#REF!</v>
      </c>
    </row>
    <row r="101" spans="1:6" x14ac:dyDescent="0.2">
      <c r="A101" s="117"/>
      <c r="B101" s="10">
        <v>94</v>
      </c>
      <c r="C101" s="11" t="e">
        <f t="shared" si="6"/>
        <v>#REF!</v>
      </c>
      <c r="D101" s="11" t="e">
        <f t="shared" si="4"/>
        <v>#REF!</v>
      </c>
      <c r="E101" s="11" t="e">
        <f t="shared" si="5"/>
        <v>#REF!</v>
      </c>
      <c r="F101" s="12" t="e">
        <f t="shared" si="7"/>
        <v>#REF!</v>
      </c>
    </row>
    <row r="102" spans="1:6" x14ac:dyDescent="0.2">
      <c r="A102" s="117"/>
      <c r="B102" s="10">
        <v>95</v>
      </c>
      <c r="C102" s="11" t="e">
        <f t="shared" si="6"/>
        <v>#REF!</v>
      </c>
      <c r="D102" s="11" t="e">
        <f t="shared" si="4"/>
        <v>#REF!</v>
      </c>
      <c r="E102" s="11" t="e">
        <f t="shared" si="5"/>
        <v>#REF!</v>
      </c>
      <c r="F102" s="12" t="e">
        <f t="shared" si="7"/>
        <v>#REF!</v>
      </c>
    </row>
    <row r="103" spans="1:6" x14ac:dyDescent="0.2">
      <c r="A103" s="118"/>
      <c r="B103" s="13">
        <v>96</v>
      </c>
      <c r="C103" s="14" t="e">
        <f t="shared" si="6"/>
        <v>#REF!</v>
      </c>
      <c r="D103" s="14" t="e">
        <f t="shared" si="4"/>
        <v>#REF!</v>
      </c>
      <c r="E103" s="14" t="e">
        <f t="shared" si="5"/>
        <v>#REF!</v>
      </c>
      <c r="F103" s="15" t="e">
        <f t="shared" si="7"/>
        <v>#REF!</v>
      </c>
    </row>
    <row r="104" spans="1:6" ht="12.75" customHeight="1" x14ac:dyDescent="0.2">
      <c r="A104" s="116" t="s">
        <v>84</v>
      </c>
      <c r="B104" s="7">
        <v>97</v>
      </c>
      <c r="C104" s="8" t="e">
        <f t="shared" si="6"/>
        <v>#REF!</v>
      </c>
      <c r="D104" s="8" t="e">
        <f t="shared" si="4"/>
        <v>#REF!</v>
      </c>
      <c r="E104" s="8" t="e">
        <f t="shared" si="5"/>
        <v>#REF!</v>
      </c>
      <c r="F104" s="9" t="e">
        <f t="shared" si="7"/>
        <v>#REF!</v>
      </c>
    </row>
    <row r="105" spans="1:6" x14ac:dyDescent="0.2">
      <c r="A105" s="117"/>
      <c r="B105" s="10">
        <v>98</v>
      </c>
      <c r="C105" s="11" t="e">
        <f t="shared" si="6"/>
        <v>#REF!</v>
      </c>
      <c r="D105" s="11" t="e">
        <f t="shared" si="4"/>
        <v>#REF!</v>
      </c>
      <c r="E105" s="11" t="e">
        <f t="shared" si="5"/>
        <v>#REF!</v>
      </c>
      <c r="F105" s="12" t="e">
        <f t="shared" si="7"/>
        <v>#REF!</v>
      </c>
    </row>
    <row r="106" spans="1:6" x14ac:dyDescent="0.2">
      <c r="A106" s="117"/>
      <c r="B106" s="10">
        <v>99</v>
      </c>
      <c r="C106" s="11" t="e">
        <f t="shared" si="6"/>
        <v>#REF!</v>
      </c>
      <c r="D106" s="11" t="e">
        <f t="shared" si="4"/>
        <v>#REF!</v>
      </c>
      <c r="E106" s="11" t="e">
        <f t="shared" si="5"/>
        <v>#REF!</v>
      </c>
      <c r="F106" s="12" t="e">
        <f t="shared" si="7"/>
        <v>#REF!</v>
      </c>
    </row>
    <row r="107" spans="1:6" x14ac:dyDescent="0.2">
      <c r="A107" s="117"/>
      <c r="B107" s="10">
        <v>100</v>
      </c>
      <c r="C107" s="11" t="e">
        <f t="shared" si="6"/>
        <v>#REF!</v>
      </c>
      <c r="D107" s="11" t="e">
        <f t="shared" si="4"/>
        <v>#REF!</v>
      </c>
      <c r="E107" s="11" t="e">
        <f t="shared" si="5"/>
        <v>#REF!</v>
      </c>
      <c r="F107" s="12" t="e">
        <f t="shared" si="7"/>
        <v>#REF!</v>
      </c>
    </row>
    <row r="108" spans="1:6" x14ac:dyDescent="0.2">
      <c r="A108" s="117"/>
      <c r="B108" s="10">
        <v>101</v>
      </c>
      <c r="C108" s="11" t="e">
        <f t="shared" si="6"/>
        <v>#REF!</v>
      </c>
      <c r="D108" s="11" t="e">
        <f t="shared" si="4"/>
        <v>#REF!</v>
      </c>
      <c r="E108" s="11" t="e">
        <f t="shared" si="5"/>
        <v>#REF!</v>
      </c>
      <c r="F108" s="12" t="e">
        <f t="shared" si="7"/>
        <v>#REF!</v>
      </c>
    </row>
    <row r="109" spans="1:6" x14ac:dyDescent="0.2">
      <c r="A109" s="117"/>
      <c r="B109" s="10">
        <v>102</v>
      </c>
      <c r="C109" s="11" t="e">
        <f t="shared" si="6"/>
        <v>#REF!</v>
      </c>
      <c r="D109" s="11" t="e">
        <f t="shared" si="4"/>
        <v>#REF!</v>
      </c>
      <c r="E109" s="11" t="e">
        <f t="shared" si="5"/>
        <v>#REF!</v>
      </c>
      <c r="F109" s="12" t="e">
        <f t="shared" si="7"/>
        <v>#REF!</v>
      </c>
    </row>
    <row r="110" spans="1:6" x14ac:dyDescent="0.2">
      <c r="A110" s="117"/>
      <c r="B110" s="10">
        <v>103</v>
      </c>
      <c r="C110" s="11" t="e">
        <f t="shared" si="6"/>
        <v>#REF!</v>
      </c>
      <c r="D110" s="11" t="e">
        <f t="shared" si="4"/>
        <v>#REF!</v>
      </c>
      <c r="E110" s="11" t="e">
        <f t="shared" si="5"/>
        <v>#REF!</v>
      </c>
      <c r="F110" s="12" t="e">
        <f t="shared" si="7"/>
        <v>#REF!</v>
      </c>
    </row>
    <row r="111" spans="1:6" x14ac:dyDescent="0.2">
      <c r="A111" s="117"/>
      <c r="B111" s="10">
        <v>104</v>
      </c>
      <c r="C111" s="11" t="e">
        <f t="shared" si="6"/>
        <v>#REF!</v>
      </c>
      <c r="D111" s="11" t="e">
        <f t="shared" si="4"/>
        <v>#REF!</v>
      </c>
      <c r="E111" s="11" t="e">
        <f t="shared" si="5"/>
        <v>#REF!</v>
      </c>
      <c r="F111" s="12" t="e">
        <f t="shared" si="7"/>
        <v>#REF!</v>
      </c>
    </row>
    <row r="112" spans="1:6" x14ac:dyDescent="0.2">
      <c r="A112" s="117"/>
      <c r="B112" s="10">
        <v>105</v>
      </c>
      <c r="C112" s="11" t="e">
        <f t="shared" si="6"/>
        <v>#REF!</v>
      </c>
      <c r="D112" s="11" t="e">
        <f t="shared" si="4"/>
        <v>#REF!</v>
      </c>
      <c r="E112" s="11" t="e">
        <f t="shared" si="5"/>
        <v>#REF!</v>
      </c>
      <c r="F112" s="12" t="e">
        <f t="shared" si="7"/>
        <v>#REF!</v>
      </c>
    </row>
    <row r="113" spans="1:6" x14ac:dyDescent="0.2">
      <c r="A113" s="117"/>
      <c r="B113" s="10">
        <v>106</v>
      </c>
      <c r="C113" s="11" t="e">
        <f t="shared" si="6"/>
        <v>#REF!</v>
      </c>
      <c r="D113" s="11" t="e">
        <f t="shared" si="4"/>
        <v>#REF!</v>
      </c>
      <c r="E113" s="11" t="e">
        <f t="shared" si="5"/>
        <v>#REF!</v>
      </c>
      <c r="F113" s="12" t="e">
        <f t="shared" si="7"/>
        <v>#REF!</v>
      </c>
    </row>
    <row r="114" spans="1:6" x14ac:dyDescent="0.2">
      <c r="A114" s="117"/>
      <c r="B114" s="10">
        <v>107</v>
      </c>
      <c r="C114" s="11" t="e">
        <f t="shared" si="6"/>
        <v>#REF!</v>
      </c>
      <c r="D114" s="11" t="e">
        <f t="shared" si="4"/>
        <v>#REF!</v>
      </c>
      <c r="E114" s="11" t="e">
        <f t="shared" si="5"/>
        <v>#REF!</v>
      </c>
      <c r="F114" s="12" t="e">
        <f t="shared" si="7"/>
        <v>#REF!</v>
      </c>
    </row>
    <row r="115" spans="1:6" x14ac:dyDescent="0.2">
      <c r="A115" s="118"/>
      <c r="B115" s="13">
        <v>108</v>
      </c>
      <c r="C115" s="14" t="e">
        <f t="shared" si="6"/>
        <v>#REF!</v>
      </c>
      <c r="D115" s="14" t="e">
        <f t="shared" si="4"/>
        <v>#REF!</v>
      </c>
      <c r="E115" s="14" t="e">
        <f t="shared" si="5"/>
        <v>#REF!</v>
      </c>
      <c r="F115" s="15" t="e">
        <f t="shared" si="7"/>
        <v>#REF!</v>
      </c>
    </row>
    <row r="116" spans="1:6" ht="12.75" customHeight="1" x14ac:dyDescent="0.2">
      <c r="A116" s="116" t="s">
        <v>85</v>
      </c>
      <c r="B116" s="7">
        <v>109</v>
      </c>
      <c r="C116" s="8" t="e">
        <f t="shared" si="6"/>
        <v>#REF!</v>
      </c>
      <c r="D116" s="8" t="e">
        <f t="shared" si="4"/>
        <v>#REF!</v>
      </c>
      <c r="E116" s="8" t="e">
        <f t="shared" si="5"/>
        <v>#REF!</v>
      </c>
      <c r="F116" s="9" t="e">
        <f t="shared" si="7"/>
        <v>#REF!</v>
      </c>
    </row>
    <row r="117" spans="1:6" x14ac:dyDescent="0.2">
      <c r="A117" s="117"/>
      <c r="B117" s="10">
        <v>110</v>
      </c>
      <c r="C117" s="11" t="e">
        <f t="shared" si="6"/>
        <v>#REF!</v>
      </c>
      <c r="D117" s="11" t="e">
        <f t="shared" si="4"/>
        <v>#REF!</v>
      </c>
      <c r="E117" s="11" t="e">
        <f t="shared" si="5"/>
        <v>#REF!</v>
      </c>
      <c r="F117" s="12" t="e">
        <f t="shared" si="7"/>
        <v>#REF!</v>
      </c>
    </row>
    <row r="118" spans="1:6" x14ac:dyDescent="0.2">
      <c r="A118" s="117"/>
      <c r="B118" s="10">
        <v>111</v>
      </c>
      <c r="C118" s="11" t="e">
        <f t="shared" si="6"/>
        <v>#REF!</v>
      </c>
      <c r="D118" s="11" t="e">
        <f t="shared" si="4"/>
        <v>#REF!</v>
      </c>
      <c r="E118" s="11" t="e">
        <f t="shared" si="5"/>
        <v>#REF!</v>
      </c>
      <c r="F118" s="12" t="e">
        <f t="shared" si="7"/>
        <v>#REF!</v>
      </c>
    </row>
    <row r="119" spans="1:6" x14ac:dyDescent="0.2">
      <c r="A119" s="117"/>
      <c r="B119" s="10">
        <v>112</v>
      </c>
      <c r="C119" s="11" t="e">
        <f t="shared" si="6"/>
        <v>#REF!</v>
      </c>
      <c r="D119" s="11" t="e">
        <f t="shared" si="4"/>
        <v>#REF!</v>
      </c>
      <c r="E119" s="11" t="e">
        <f t="shared" si="5"/>
        <v>#REF!</v>
      </c>
      <c r="F119" s="12" t="e">
        <f t="shared" si="7"/>
        <v>#REF!</v>
      </c>
    </row>
    <row r="120" spans="1:6" x14ac:dyDescent="0.2">
      <c r="A120" s="117"/>
      <c r="B120" s="10">
        <v>113</v>
      </c>
      <c r="C120" s="11" t="e">
        <f t="shared" si="6"/>
        <v>#REF!</v>
      </c>
      <c r="D120" s="11" t="e">
        <f t="shared" si="4"/>
        <v>#REF!</v>
      </c>
      <c r="E120" s="11" t="e">
        <f t="shared" si="5"/>
        <v>#REF!</v>
      </c>
      <c r="F120" s="12" t="e">
        <f t="shared" si="7"/>
        <v>#REF!</v>
      </c>
    </row>
    <row r="121" spans="1:6" x14ac:dyDescent="0.2">
      <c r="A121" s="117"/>
      <c r="B121" s="10">
        <v>114</v>
      </c>
      <c r="C121" s="11" t="e">
        <f t="shared" si="6"/>
        <v>#REF!</v>
      </c>
      <c r="D121" s="11" t="e">
        <f t="shared" si="4"/>
        <v>#REF!</v>
      </c>
      <c r="E121" s="11" t="e">
        <f t="shared" si="5"/>
        <v>#REF!</v>
      </c>
      <c r="F121" s="12" t="e">
        <f t="shared" si="7"/>
        <v>#REF!</v>
      </c>
    </row>
    <row r="122" spans="1:6" x14ac:dyDescent="0.2">
      <c r="A122" s="117"/>
      <c r="B122" s="10">
        <v>115</v>
      </c>
      <c r="C122" s="11" t="e">
        <f t="shared" si="6"/>
        <v>#REF!</v>
      </c>
      <c r="D122" s="11" t="e">
        <f t="shared" si="4"/>
        <v>#REF!</v>
      </c>
      <c r="E122" s="11" t="e">
        <f t="shared" si="5"/>
        <v>#REF!</v>
      </c>
      <c r="F122" s="12" t="e">
        <f t="shared" si="7"/>
        <v>#REF!</v>
      </c>
    </row>
    <row r="123" spans="1:6" x14ac:dyDescent="0.2">
      <c r="A123" s="117"/>
      <c r="B123" s="10">
        <v>116</v>
      </c>
      <c r="C123" s="11" t="e">
        <f t="shared" si="6"/>
        <v>#REF!</v>
      </c>
      <c r="D123" s="11" t="e">
        <f t="shared" si="4"/>
        <v>#REF!</v>
      </c>
      <c r="E123" s="11" t="e">
        <f t="shared" si="5"/>
        <v>#REF!</v>
      </c>
      <c r="F123" s="12" t="e">
        <f t="shared" si="7"/>
        <v>#REF!</v>
      </c>
    </row>
    <row r="124" spans="1:6" x14ac:dyDescent="0.2">
      <c r="A124" s="117"/>
      <c r="B124" s="10">
        <v>117</v>
      </c>
      <c r="C124" s="11" t="e">
        <f t="shared" si="6"/>
        <v>#REF!</v>
      </c>
      <c r="D124" s="11" t="e">
        <f t="shared" si="4"/>
        <v>#REF!</v>
      </c>
      <c r="E124" s="11" t="e">
        <f t="shared" si="5"/>
        <v>#REF!</v>
      </c>
      <c r="F124" s="12" t="e">
        <f t="shared" si="7"/>
        <v>#REF!</v>
      </c>
    </row>
    <row r="125" spans="1:6" x14ac:dyDescent="0.2">
      <c r="A125" s="117"/>
      <c r="B125" s="10">
        <v>118</v>
      </c>
      <c r="C125" s="11" t="e">
        <f t="shared" si="6"/>
        <v>#REF!</v>
      </c>
      <c r="D125" s="11" t="e">
        <f t="shared" si="4"/>
        <v>#REF!</v>
      </c>
      <c r="E125" s="11" t="e">
        <f t="shared" si="5"/>
        <v>#REF!</v>
      </c>
      <c r="F125" s="12" t="e">
        <f t="shared" si="7"/>
        <v>#REF!</v>
      </c>
    </row>
    <row r="126" spans="1:6" x14ac:dyDescent="0.2">
      <c r="A126" s="117"/>
      <c r="B126" s="10">
        <v>119</v>
      </c>
      <c r="C126" s="11" t="e">
        <f t="shared" si="6"/>
        <v>#REF!</v>
      </c>
      <c r="D126" s="11" t="e">
        <f t="shared" si="4"/>
        <v>#REF!</v>
      </c>
      <c r="E126" s="11" t="e">
        <f t="shared" si="5"/>
        <v>#REF!</v>
      </c>
      <c r="F126" s="12" t="e">
        <f t="shared" si="7"/>
        <v>#REF!</v>
      </c>
    </row>
    <row r="127" spans="1:6" x14ac:dyDescent="0.2">
      <c r="A127" s="118"/>
      <c r="B127" s="13">
        <v>120</v>
      </c>
      <c r="C127" s="14" t="e">
        <f t="shared" si="6"/>
        <v>#REF!</v>
      </c>
      <c r="D127" s="14" t="e">
        <f t="shared" si="4"/>
        <v>#REF!</v>
      </c>
      <c r="E127" s="14" t="e">
        <f t="shared" si="5"/>
        <v>#REF!</v>
      </c>
      <c r="F127" s="15" t="e">
        <f t="shared" si="7"/>
        <v>#REF!</v>
      </c>
    </row>
    <row r="128" spans="1:6" ht="12.75" customHeight="1" x14ac:dyDescent="0.2">
      <c r="A128" s="116" t="s">
        <v>86</v>
      </c>
      <c r="B128" s="7">
        <v>121</v>
      </c>
      <c r="C128" s="8" t="e">
        <f t="shared" si="6"/>
        <v>#REF!</v>
      </c>
      <c r="D128" s="8" t="e">
        <f t="shared" si="4"/>
        <v>#REF!</v>
      </c>
      <c r="E128" s="8" t="e">
        <f t="shared" si="5"/>
        <v>#REF!</v>
      </c>
      <c r="F128" s="9" t="e">
        <f t="shared" si="7"/>
        <v>#REF!</v>
      </c>
    </row>
    <row r="129" spans="1:6" x14ac:dyDescent="0.2">
      <c r="A129" s="117"/>
      <c r="B129" s="10">
        <v>122</v>
      </c>
      <c r="C129" s="11" t="e">
        <f t="shared" si="6"/>
        <v>#REF!</v>
      </c>
      <c r="D129" s="11" t="e">
        <f t="shared" si="4"/>
        <v>#REF!</v>
      </c>
      <c r="E129" s="11" t="e">
        <f t="shared" si="5"/>
        <v>#REF!</v>
      </c>
      <c r="F129" s="12" t="e">
        <f t="shared" si="7"/>
        <v>#REF!</v>
      </c>
    </row>
    <row r="130" spans="1:6" x14ac:dyDescent="0.2">
      <c r="A130" s="117"/>
      <c r="B130" s="10">
        <v>123</v>
      </c>
      <c r="C130" s="11" t="e">
        <f t="shared" si="6"/>
        <v>#REF!</v>
      </c>
      <c r="D130" s="11" t="e">
        <f t="shared" si="4"/>
        <v>#REF!</v>
      </c>
      <c r="E130" s="11" t="e">
        <f t="shared" si="5"/>
        <v>#REF!</v>
      </c>
      <c r="F130" s="12" t="e">
        <f t="shared" si="7"/>
        <v>#REF!</v>
      </c>
    </row>
    <row r="131" spans="1:6" x14ac:dyDescent="0.2">
      <c r="A131" s="117"/>
      <c r="B131" s="10">
        <v>124</v>
      </c>
      <c r="C131" s="11" t="e">
        <f t="shared" si="6"/>
        <v>#REF!</v>
      </c>
      <c r="D131" s="11" t="e">
        <f t="shared" si="4"/>
        <v>#REF!</v>
      </c>
      <c r="E131" s="11" t="e">
        <f t="shared" si="5"/>
        <v>#REF!</v>
      </c>
      <c r="F131" s="12" t="e">
        <f t="shared" si="7"/>
        <v>#REF!</v>
      </c>
    </row>
    <row r="132" spans="1:6" x14ac:dyDescent="0.2">
      <c r="A132" s="117"/>
      <c r="B132" s="10">
        <v>125</v>
      </c>
      <c r="C132" s="11" t="e">
        <f t="shared" si="6"/>
        <v>#REF!</v>
      </c>
      <c r="D132" s="11" t="e">
        <f t="shared" si="4"/>
        <v>#REF!</v>
      </c>
      <c r="E132" s="11" t="e">
        <f t="shared" si="5"/>
        <v>#REF!</v>
      </c>
      <c r="F132" s="12" t="e">
        <f t="shared" si="7"/>
        <v>#REF!</v>
      </c>
    </row>
    <row r="133" spans="1:6" x14ac:dyDescent="0.2">
      <c r="A133" s="117"/>
      <c r="B133" s="10">
        <v>126</v>
      </c>
      <c r="C133" s="11" t="e">
        <f t="shared" si="6"/>
        <v>#REF!</v>
      </c>
      <c r="D133" s="11" t="e">
        <f t="shared" si="4"/>
        <v>#REF!</v>
      </c>
      <c r="E133" s="11" t="e">
        <f t="shared" si="5"/>
        <v>#REF!</v>
      </c>
      <c r="F133" s="12" t="e">
        <f t="shared" si="7"/>
        <v>#REF!</v>
      </c>
    </row>
    <row r="134" spans="1:6" x14ac:dyDescent="0.2">
      <c r="A134" s="117"/>
      <c r="B134" s="10">
        <v>127</v>
      </c>
      <c r="C134" s="11" t="e">
        <f t="shared" si="6"/>
        <v>#REF!</v>
      </c>
      <c r="D134" s="11" t="e">
        <f t="shared" si="4"/>
        <v>#REF!</v>
      </c>
      <c r="E134" s="11" t="e">
        <f t="shared" si="5"/>
        <v>#REF!</v>
      </c>
      <c r="F134" s="12" t="e">
        <f t="shared" si="7"/>
        <v>#REF!</v>
      </c>
    </row>
    <row r="135" spans="1:6" x14ac:dyDescent="0.2">
      <c r="A135" s="117"/>
      <c r="B135" s="10">
        <v>128</v>
      </c>
      <c r="C135" s="11" t="e">
        <f t="shared" si="6"/>
        <v>#REF!</v>
      </c>
      <c r="D135" s="11" t="e">
        <f t="shared" si="4"/>
        <v>#REF!</v>
      </c>
      <c r="E135" s="11" t="e">
        <f t="shared" si="5"/>
        <v>#REF!</v>
      </c>
      <c r="F135" s="12" t="e">
        <f t="shared" si="7"/>
        <v>#REF!</v>
      </c>
    </row>
    <row r="136" spans="1:6" x14ac:dyDescent="0.2">
      <c r="A136" s="117"/>
      <c r="B136" s="10">
        <v>129</v>
      </c>
      <c r="C136" s="11" t="e">
        <f t="shared" si="6"/>
        <v>#REF!</v>
      </c>
      <c r="D136" s="11" t="e">
        <f t="shared" ref="D136:D199" si="8">PPMT($C$2/12,1,($C$3*12)+1-B136,C136,0)*-1</f>
        <v>#REF!</v>
      </c>
      <c r="E136" s="11" t="e">
        <f t="shared" ref="E136:E199" si="9">IPMT($C$2/12,1,($C$3*12)+1-B136,C136,0)*-1</f>
        <v>#REF!</v>
      </c>
      <c r="F136" s="12" t="e">
        <f t="shared" si="7"/>
        <v>#REF!</v>
      </c>
    </row>
    <row r="137" spans="1:6" x14ac:dyDescent="0.2">
      <c r="A137" s="117"/>
      <c r="B137" s="10">
        <v>130</v>
      </c>
      <c r="C137" s="11" t="e">
        <f t="shared" ref="C137:C200" si="10">C136-D136</f>
        <v>#REF!</v>
      </c>
      <c r="D137" s="11" t="e">
        <f t="shared" si="8"/>
        <v>#REF!</v>
      </c>
      <c r="E137" s="11" t="e">
        <f t="shared" si="9"/>
        <v>#REF!</v>
      </c>
      <c r="F137" s="12" t="e">
        <f t="shared" ref="F137:F200" si="11">SUM(D137:E137)</f>
        <v>#REF!</v>
      </c>
    </row>
    <row r="138" spans="1:6" x14ac:dyDescent="0.2">
      <c r="A138" s="117"/>
      <c r="B138" s="10">
        <v>131</v>
      </c>
      <c r="C138" s="11" t="e">
        <f t="shared" si="10"/>
        <v>#REF!</v>
      </c>
      <c r="D138" s="11" t="e">
        <f t="shared" si="8"/>
        <v>#REF!</v>
      </c>
      <c r="E138" s="11" t="e">
        <f t="shared" si="9"/>
        <v>#REF!</v>
      </c>
      <c r="F138" s="12" t="e">
        <f t="shared" si="11"/>
        <v>#REF!</v>
      </c>
    </row>
    <row r="139" spans="1:6" x14ac:dyDescent="0.2">
      <c r="A139" s="118"/>
      <c r="B139" s="13">
        <v>132</v>
      </c>
      <c r="C139" s="14" t="e">
        <f t="shared" si="10"/>
        <v>#REF!</v>
      </c>
      <c r="D139" s="14" t="e">
        <f t="shared" si="8"/>
        <v>#REF!</v>
      </c>
      <c r="E139" s="14" t="e">
        <f t="shared" si="9"/>
        <v>#REF!</v>
      </c>
      <c r="F139" s="15" t="e">
        <f t="shared" si="11"/>
        <v>#REF!</v>
      </c>
    </row>
    <row r="140" spans="1:6" ht="12.75" customHeight="1" x14ac:dyDescent="0.2">
      <c r="A140" s="116" t="s">
        <v>87</v>
      </c>
      <c r="B140" s="7">
        <v>133</v>
      </c>
      <c r="C140" s="8" t="e">
        <f t="shared" si="10"/>
        <v>#REF!</v>
      </c>
      <c r="D140" s="8" t="e">
        <f t="shared" si="8"/>
        <v>#REF!</v>
      </c>
      <c r="E140" s="8" t="e">
        <f t="shared" si="9"/>
        <v>#REF!</v>
      </c>
      <c r="F140" s="9" t="e">
        <f t="shared" si="11"/>
        <v>#REF!</v>
      </c>
    </row>
    <row r="141" spans="1:6" x14ac:dyDescent="0.2">
      <c r="A141" s="117"/>
      <c r="B141" s="10">
        <v>134</v>
      </c>
      <c r="C141" s="11" t="e">
        <f t="shared" si="10"/>
        <v>#REF!</v>
      </c>
      <c r="D141" s="11" t="e">
        <f t="shared" si="8"/>
        <v>#REF!</v>
      </c>
      <c r="E141" s="11" t="e">
        <f t="shared" si="9"/>
        <v>#REF!</v>
      </c>
      <c r="F141" s="12" t="e">
        <f t="shared" si="11"/>
        <v>#REF!</v>
      </c>
    </row>
    <row r="142" spans="1:6" x14ac:dyDescent="0.2">
      <c r="A142" s="117"/>
      <c r="B142" s="10">
        <v>135</v>
      </c>
      <c r="C142" s="11" t="e">
        <f t="shared" si="10"/>
        <v>#REF!</v>
      </c>
      <c r="D142" s="11" t="e">
        <f t="shared" si="8"/>
        <v>#REF!</v>
      </c>
      <c r="E142" s="11" t="e">
        <f t="shared" si="9"/>
        <v>#REF!</v>
      </c>
      <c r="F142" s="12" t="e">
        <f t="shared" si="11"/>
        <v>#REF!</v>
      </c>
    </row>
    <row r="143" spans="1:6" x14ac:dyDescent="0.2">
      <c r="A143" s="117"/>
      <c r="B143" s="10">
        <v>136</v>
      </c>
      <c r="C143" s="11" t="e">
        <f t="shared" si="10"/>
        <v>#REF!</v>
      </c>
      <c r="D143" s="11" t="e">
        <f t="shared" si="8"/>
        <v>#REF!</v>
      </c>
      <c r="E143" s="11" t="e">
        <f t="shared" si="9"/>
        <v>#REF!</v>
      </c>
      <c r="F143" s="12" t="e">
        <f t="shared" si="11"/>
        <v>#REF!</v>
      </c>
    </row>
    <row r="144" spans="1:6" x14ac:dyDescent="0.2">
      <c r="A144" s="117"/>
      <c r="B144" s="10">
        <v>137</v>
      </c>
      <c r="C144" s="11" t="e">
        <f t="shared" si="10"/>
        <v>#REF!</v>
      </c>
      <c r="D144" s="11" t="e">
        <f t="shared" si="8"/>
        <v>#REF!</v>
      </c>
      <c r="E144" s="11" t="e">
        <f t="shared" si="9"/>
        <v>#REF!</v>
      </c>
      <c r="F144" s="12" t="e">
        <f t="shared" si="11"/>
        <v>#REF!</v>
      </c>
    </row>
    <row r="145" spans="1:6" x14ac:dyDescent="0.2">
      <c r="A145" s="117"/>
      <c r="B145" s="10">
        <v>138</v>
      </c>
      <c r="C145" s="11" t="e">
        <f t="shared" si="10"/>
        <v>#REF!</v>
      </c>
      <c r="D145" s="11" t="e">
        <f t="shared" si="8"/>
        <v>#REF!</v>
      </c>
      <c r="E145" s="11" t="e">
        <f t="shared" si="9"/>
        <v>#REF!</v>
      </c>
      <c r="F145" s="12" t="e">
        <f t="shared" si="11"/>
        <v>#REF!</v>
      </c>
    </row>
    <row r="146" spans="1:6" x14ac:dyDescent="0.2">
      <c r="A146" s="117"/>
      <c r="B146" s="10">
        <v>139</v>
      </c>
      <c r="C146" s="11" t="e">
        <f t="shared" si="10"/>
        <v>#REF!</v>
      </c>
      <c r="D146" s="11" t="e">
        <f t="shared" si="8"/>
        <v>#REF!</v>
      </c>
      <c r="E146" s="11" t="e">
        <f t="shared" si="9"/>
        <v>#REF!</v>
      </c>
      <c r="F146" s="12" t="e">
        <f t="shared" si="11"/>
        <v>#REF!</v>
      </c>
    </row>
    <row r="147" spans="1:6" x14ac:dyDescent="0.2">
      <c r="A147" s="117"/>
      <c r="B147" s="10">
        <v>140</v>
      </c>
      <c r="C147" s="11" t="e">
        <f t="shared" si="10"/>
        <v>#REF!</v>
      </c>
      <c r="D147" s="11" t="e">
        <f t="shared" si="8"/>
        <v>#REF!</v>
      </c>
      <c r="E147" s="11" t="e">
        <f t="shared" si="9"/>
        <v>#REF!</v>
      </c>
      <c r="F147" s="12" t="e">
        <f t="shared" si="11"/>
        <v>#REF!</v>
      </c>
    </row>
    <row r="148" spans="1:6" x14ac:dyDescent="0.2">
      <c r="A148" s="117"/>
      <c r="B148" s="10">
        <v>141</v>
      </c>
      <c r="C148" s="11" t="e">
        <f t="shared" si="10"/>
        <v>#REF!</v>
      </c>
      <c r="D148" s="11" t="e">
        <f t="shared" si="8"/>
        <v>#REF!</v>
      </c>
      <c r="E148" s="11" t="e">
        <f t="shared" si="9"/>
        <v>#REF!</v>
      </c>
      <c r="F148" s="12" t="e">
        <f t="shared" si="11"/>
        <v>#REF!</v>
      </c>
    </row>
    <row r="149" spans="1:6" x14ac:dyDescent="0.2">
      <c r="A149" s="117"/>
      <c r="B149" s="10">
        <v>142</v>
      </c>
      <c r="C149" s="11" t="e">
        <f t="shared" si="10"/>
        <v>#REF!</v>
      </c>
      <c r="D149" s="11" t="e">
        <f t="shared" si="8"/>
        <v>#REF!</v>
      </c>
      <c r="E149" s="11" t="e">
        <f t="shared" si="9"/>
        <v>#REF!</v>
      </c>
      <c r="F149" s="12" t="e">
        <f t="shared" si="11"/>
        <v>#REF!</v>
      </c>
    </row>
    <row r="150" spans="1:6" x14ac:dyDescent="0.2">
      <c r="A150" s="117"/>
      <c r="B150" s="10">
        <v>143</v>
      </c>
      <c r="C150" s="11" t="e">
        <f t="shared" si="10"/>
        <v>#REF!</v>
      </c>
      <c r="D150" s="11" t="e">
        <f t="shared" si="8"/>
        <v>#REF!</v>
      </c>
      <c r="E150" s="11" t="e">
        <f t="shared" si="9"/>
        <v>#REF!</v>
      </c>
      <c r="F150" s="12" t="e">
        <f t="shared" si="11"/>
        <v>#REF!</v>
      </c>
    </row>
    <row r="151" spans="1:6" x14ac:dyDescent="0.2">
      <c r="A151" s="118"/>
      <c r="B151" s="13">
        <v>144</v>
      </c>
      <c r="C151" s="14" t="e">
        <f t="shared" si="10"/>
        <v>#REF!</v>
      </c>
      <c r="D151" s="14" t="e">
        <f t="shared" si="8"/>
        <v>#REF!</v>
      </c>
      <c r="E151" s="14" t="e">
        <f t="shared" si="9"/>
        <v>#REF!</v>
      </c>
      <c r="F151" s="15" t="e">
        <f t="shared" si="11"/>
        <v>#REF!</v>
      </c>
    </row>
    <row r="152" spans="1:6" ht="12.75" customHeight="1" x14ac:dyDescent="0.2">
      <c r="A152" s="116" t="s">
        <v>88</v>
      </c>
      <c r="B152" s="7">
        <v>145</v>
      </c>
      <c r="C152" s="8" t="e">
        <f t="shared" si="10"/>
        <v>#REF!</v>
      </c>
      <c r="D152" s="8" t="e">
        <f t="shared" si="8"/>
        <v>#REF!</v>
      </c>
      <c r="E152" s="8" t="e">
        <f t="shared" si="9"/>
        <v>#REF!</v>
      </c>
      <c r="F152" s="9" t="e">
        <f t="shared" si="11"/>
        <v>#REF!</v>
      </c>
    </row>
    <row r="153" spans="1:6" x14ac:dyDescent="0.2">
      <c r="A153" s="117"/>
      <c r="B153" s="10">
        <v>146</v>
      </c>
      <c r="C153" s="11" t="e">
        <f t="shared" si="10"/>
        <v>#REF!</v>
      </c>
      <c r="D153" s="11" t="e">
        <f t="shared" si="8"/>
        <v>#REF!</v>
      </c>
      <c r="E153" s="11" t="e">
        <f t="shared" si="9"/>
        <v>#REF!</v>
      </c>
      <c r="F153" s="12" t="e">
        <f t="shared" si="11"/>
        <v>#REF!</v>
      </c>
    </row>
    <row r="154" spans="1:6" x14ac:dyDescent="0.2">
      <c r="A154" s="117"/>
      <c r="B154" s="10">
        <v>147</v>
      </c>
      <c r="C154" s="11" t="e">
        <f t="shared" si="10"/>
        <v>#REF!</v>
      </c>
      <c r="D154" s="11" t="e">
        <f t="shared" si="8"/>
        <v>#REF!</v>
      </c>
      <c r="E154" s="11" t="e">
        <f t="shared" si="9"/>
        <v>#REF!</v>
      </c>
      <c r="F154" s="12" t="e">
        <f t="shared" si="11"/>
        <v>#REF!</v>
      </c>
    </row>
    <row r="155" spans="1:6" x14ac:dyDescent="0.2">
      <c r="A155" s="117"/>
      <c r="B155" s="10">
        <v>148</v>
      </c>
      <c r="C155" s="11" t="e">
        <f t="shared" si="10"/>
        <v>#REF!</v>
      </c>
      <c r="D155" s="11" t="e">
        <f t="shared" si="8"/>
        <v>#REF!</v>
      </c>
      <c r="E155" s="11" t="e">
        <f t="shared" si="9"/>
        <v>#REF!</v>
      </c>
      <c r="F155" s="12" t="e">
        <f t="shared" si="11"/>
        <v>#REF!</v>
      </c>
    </row>
    <row r="156" spans="1:6" x14ac:dyDescent="0.2">
      <c r="A156" s="117"/>
      <c r="B156" s="10">
        <v>149</v>
      </c>
      <c r="C156" s="11" t="e">
        <f t="shared" si="10"/>
        <v>#REF!</v>
      </c>
      <c r="D156" s="11" t="e">
        <f t="shared" si="8"/>
        <v>#REF!</v>
      </c>
      <c r="E156" s="11" t="e">
        <f t="shared" si="9"/>
        <v>#REF!</v>
      </c>
      <c r="F156" s="12" t="e">
        <f t="shared" si="11"/>
        <v>#REF!</v>
      </c>
    </row>
    <row r="157" spans="1:6" x14ac:dyDescent="0.2">
      <c r="A157" s="117"/>
      <c r="B157" s="10">
        <v>150</v>
      </c>
      <c r="C157" s="11" t="e">
        <f t="shared" si="10"/>
        <v>#REF!</v>
      </c>
      <c r="D157" s="11" t="e">
        <f t="shared" si="8"/>
        <v>#REF!</v>
      </c>
      <c r="E157" s="11" t="e">
        <f t="shared" si="9"/>
        <v>#REF!</v>
      </c>
      <c r="F157" s="12" t="e">
        <f t="shared" si="11"/>
        <v>#REF!</v>
      </c>
    </row>
    <row r="158" spans="1:6" x14ac:dyDescent="0.2">
      <c r="A158" s="117"/>
      <c r="B158" s="10">
        <v>151</v>
      </c>
      <c r="C158" s="11" t="e">
        <f t="shared" si="10"/>
        <v>#REF!</v>
      </c>
      <c r="D158" s="11" t="e">
        <f t="shared" si="8"/>
        <v>#REF!</v>
      </c>
      <c r="E158" s="11" t="e">
        <f t="shared" si="9"/>
        <v>#REF!</v>
      </c>
      <c r="F158" s="12" t="e">
        <f t="shared" si="11"/>
        <v>#REF!</v>
      </c>
    </row>
    <row r="159" spans="1:6" x14ac:dyDescent="0.2">
      <c r="A159" s="117"/>
      <c r="B159" s="10">
        <v>152</v>
      </c>
      <c r="C159" s="11" t="e">
        <f t="shared" si="10"/>
        <v>#REF!</v>
      </c>
      <c r="D159" s="11" t="e">
        <f t="shared" si="8"/>
        <v>#REF!</v>
      </c>
      <c r="E159" s="11" t="e">
        <f t="shared" si="9"/>
        <v>#REF!</v>
      </c>
      <c r="F159" s="12" t="e">
        <f t="shared" si="11"/>
        <v>#REF!</v>
      </c>
    </row>
    <row r="160" spans="1:6" x14ac:dyDescent="0.2">
      <c r="A160" s="117"/>
      <c r="B160" s="10">
        <v>153</v>
      </c>
      <c r="C160" s="11" t="e">
        <f t="shared" si="10"/>
        <v>#REF!</v>
      </c>
      <c r="D160" s="11" t="e">
        <f t="shared" si="8"/>
        <v>#REF!</v>
      </c>
      <c r="E160" s="11" t="e">
        <f t="shared" si="9"/>
        <v>#REF!</v>
      </c>
      <c r="F160" s="12" t="e">
        <f t="shared" si="11"/>
        <v>#REF!</v>
      </c>
    </row>
    <row r="161" spans="1:6" x14ac:dyDescent="0.2">
      <c r="A161" s="117"/>
      <c r="B161" s="10">
        <v>154</v>
      </c>
      <c r="C161" s="11" t="e">
        <f t="shared" si="10"/>
        <v>#REF!</v>
      </c>
      <c r="D161" s="11" t="e">
        <f t="shared" si="8"/>
        <v>#REF!</v>
      </c>
      <c r="E161" s="11" t="e">
        <f t="shared" si="9"/>
        <v>#REF!</v>
      </c>
      <c r="F161" s="12" t="e">
        <f t="shared" si="11"/>
        <v>#REF!</v>
      </c>
    </row>
    <row r="162" spans="1:6" x14ac:dyDescent="0.2">
      <c r="A162" s="117"/>
      <c r="B162" s="10">
        <v>155</v>
      </c>
      <c r="C162" s="11" t="e">
        <f t="shared" si="10"/>
        <v>#REF!</v>
      </c>
      <c r="D162" s="11" t="e">
        <f t="shared" si="8"/>
        <v>#REF!</v>
      </c>
      <c r="E162" s="11" t="e">
        <f t="shared" si="9"/>
        <v>#REF!</v>
      </c>
      <c r="F162" s="12" t="e">
        <f t="shared" si="11"/>
        <v>#REF!</v>
      </c>
    </row>
    <row r="163" spans="1:6" x14ac:dyDescent="0.2">
      <c r="A163" s="118"/>
      <c r="B163" s="13">
        <v>156</v>
      </c>
      <c r="C163" s="14" t="e">
        <f t="shared" si="10"/>
        <v>#REF!</v>
      </c>
      <c r="D163" s="14" t="e">
        <f t="shared" si="8"/>
        <v>#REF!</v>
      </c>
      <c r="E163" s="14" t="e">
        <f t="shared" si="9"/>
        <v>#REF!</v>
      </c>
      <c r="F163" s="15" t="e">
        <f t="shared" si="11"/>
        <v>#REF!</v>
      </c>
    </row>
    <row r="164" spans="1:6" ht="12.75" customHeight="1" x14ac:dyDescent="0.2">
      <c r="A164" s="116" t="s">
        <v>89</v>
      </c>
      <c r="B164" s="7">
        <v>157</v>
      </c>
      <c r="C164" s="8" t="e">
        <f t="shared" si="10"/>
        <v>#REF!</v>
      </c>
      <c r="D164" s="8" t="e">
        <f t="shared" si="8"/>
        <v>#REF!</v>
      </c>
      <c r="E164" s="8" t="e">
        <f t="shared" si="9"/>
        <v>#REF!</v>
      </c>
      <c r="F164" s="9" t="e">
        <f t="shared" si="11"/>
        <v>#REF!</v>
      </c>
    </row>
    <row r="165" spans="1:6" x14ac:dyDescent="0.2">
      <c r="A165" s="117"/>
      <c r="B165" s="10">
        <v>158</v>
      </c>
      <c r="C165" s="11" t="e">
        <f t="shared" si="10"/>
        <v>#REF!</v>
      </c>
      <c r="D165" s="11" t="e">
        <f t="shared" si="8"/>
        <v>#REF!</v>
      </c>
      <c r="E165" s="11" t="e">
        <f t="shared" si="9"/>
        <v>#REF!</v>
      </c>
      <c r="F165" s="12" t="e">
        <f t="shared" si="11"/>
        <v>#REF!</v>
      </c>
    </row>
    <row r="166" spans="1:6" x14ac:dyDescent="0.2">
      <c r="A166" s="117"/>
      <c r="B166" s="10">
        <v>159</v>
      </c>
      <c r="C166" s="11" t="e">
        <f t="shared" si="10"/>
        <v>#REF!</v>
      </c>
      <c r="D166" s="11" t="e">
        <f t="shared" si="8"/>
        <v>#REF!</v>
      </c>
      <c r="E166" s="11" t="e">
        <f t="shared" si="9"/>
        <v>#REF!</v>
      </c>
      <c r="F166" s="12" t="e">
        <f t="shared" si="11"/>
        <v>#REF!</v>
      </c>
    </row>
    <row r="167" spans="1:6" x14ac:dyDescent="0.2">
      <c r="A167" s="117"/>
      <c r="B167" s="10">
        <v>160</v>
      </c>
      <c r="C167" s="11" t="e">
        <f t="shared" si="10"/>
        <v>#REF!</v>
      </c>
      <c r="D167" s="11" t="e">
        <f t="shared" si="8"/>
        <v>#REF!</v>
      </c>
      <c r="E167" s="11" t="e">
        <f t="shared" si="9"/>
        <v>#REF!</v>
      </c>
      <c r="F167" s="12" t="e">
        <f t="shared" si="11"/>
        <v>#REF!</v>
      </c>
    </row>
    <row r="168" spans="1:6" x14ac:dyDescent="0.2">
      <c r="A168" s="117"/>
      <c r="B168" s="10">
        <v>161</v>
      </c>
      <c r="C168" s="11" t="e">
        <f t="shared" si="10"/>
        <v>#REF!</v>
      </c>
      <c r="D168" s="11" t="e">
        <f t="shared" si="8"/>
        <v>#REF!</v>
      </c>
      <c r="E168" s="11" t="e">
        <f t="shared" si="9"/>
        <v>#REF!</v>
      </c>
      <c r="F168" s="12" t="e">
        <f t="shared" si="11"/>
        <v>#REF!</v>
      </c>
    </row>
    <row r="169" spans="1:6" x14ac:dyDescent="0.2">
      <c r="A169" s="117"/>
      <c r="B169" s="10">
        <v>162</v>
      </c>
      <c r="C169" s="11" t="e">
        <f t="shared" si="10"/>
        <v>#REF!</v>
      </c>
      <c r="D169" s="11" t="e">
        <f t="shared" si="8"/>
        <v>#REF!</v>
      </c>
      <c r="E169" s="11" t="e">
        <f t="shared" si="9"/>
        <v>#REF!</v>
      </c>
      <c r="F169" s="12" t="e">
        <f t="shared" si="11"/>
        <v>#REF!</v>
      </c>
    </row>
    <row r="170" spans="1:6" x14ac:dyDescent="0.2">
      <c r="A170" s="117"/>
      <c r="B170" s="10">
        <v>163</v>
      </c>
      <c r="C170" s="11" t="e">
        <f t="shared" si="10"/>
        <v>#REF!</v>
      </c>
      <c r="D170" s="11" t="e">
        <f t="shared" si="8"/>
        <v>#REF!</v>
      </c>
      <c r="E170" s="11" t="e">
        <f t="shared" si="9"/>
        <v>#REF!</v>
      </c>
      <c r="F170" s="12" t="e">
        <f t="shared" si="11"/>
        <v>#REF!</v>
      </c>
    </row>
    <row r="171" spans="1:6" x14ac:dyDescent="0.2">
      <c r="A171" s="117"/>
      <c r="B171" s="10">
        <v>164</v>
      </c>
      <c r="C171" s="11" t="e">
        <f t="shared" si="10"/>
        <v>#REF!</v>
      </c>
      <c r="D171" s="11" t="e">
        <f t="shared" si="8"/>
        <v>#REF!</v>
      </c>
      <c r="E171" s="11" t="e">
        <f t="shared" si="9"/>
        <v>#REF!</v>
      </c>
      <c r="F171" s="12" t="e">
        <f t="shared" si="11"/>
        <v>#REF!</v>
      </c>
    </row>
    <row r="172" spans="1:6" x14ac:dyDescent="0.2">
      <c r="A172" s="117"/>
      <c r="B172" s="10">
        <v>165</v>
      </c>
      <c r="C172" s="11" t="e">
        <f t="shared" si="10"/>
        <v>#REF!</v>
      </c>
      <c r="D172" s="11" t="e">
        <f t="shared" si="8"/>
        <v>#REF!</v>
      </c>
      <c r="E172" s="11" t="e">
        <f t="shared" si="9"/>
        <v>#REF!</v>
      </c>
      <c r="F172" s="12" t="e">
        <f t="shared" si="11"/>
        <v>#REF!</v>
      </c>
    </row>
    <row r="173" spans="1:6" x14ac:dyDescent="0.2">
      <c r="A173" s="117"/>
      <c r="B173" s="10">
        <v>166</v>
      </c>
      <c r="C173" s="11" t="e">
        <f t="shared" si="10"/>
        <v>#REF!</v>
      </c>
      <c r="D173" s="11" t="e">
        <f t="shared" si="8"/>
        <v>#REF!</v>
      </c>
      <c r="E173" s="11" t="e">
        <f t="shared" si="9"/>
        <v>#REF!</v>
      </c>
      <c r="F173" s="12" t="e">
        <f t="shared" si="11"/>
        <v>#REF!</v>
      </c>
    </row>
    <row r="174" spans="1:6" x14ac:dyDescent="0.2">
      <c r="A174" s="117"/>
      <c r="B174" s="10">
        <v>167</v>
      </c>
      <c r="C174" s="11" t="e">
        <f t="shared" si="10"/>
        <v>#REF!</v>
      </c>
      <c r="D174" s="11" t="e">
        <f t="shared" si="8"/>
        <v>#REF!</v>
      </c>
      <c r="E174" s="11" t="e">
        <f t="shared" si="9"/>
        <v>#REF!</v>
      </c>
      <c r="F174" s="12" t="e">
        <f t="shared" si="11"/>
        <v>#REF!</v>
      </c>
    </row>
    <row r="175" spans="1:6" x14ac:dyDescent="0.2">
      <c r="A175" s="118"/>
      <c r="B175" s="13">
        <v>168</v>
      </c>
      <c r="C175" s="14" t="e">
        <f t="shared" si="10"/>
        <v>#REF!</v>
      </c>
      <c r="D175" s="14" t="e">
        <f t="shared" si="8"/>
        <v>#REF!</v>
      </c>
      <c r="E175" s="14" t="e">
        <f t="shared" si="9"/>
        <v>#REF!</v>
      </c>
      <c r="F175" s="15" t="e">
        <f t="shared" si="11"/>
        <v>#REF!</v>
      </c>
    </row>
    <row r="176" spans="1:6" ht="12.75" customHeight="1" x14ac:dyDescent="0.2">
      <c r="A176" s="116" t="s">
        <v>90</v>
      </c>
      <c r="B176" s="7">
        <v>169</v>
      </c>
      <c r="C176" s="8" t="e">
        <f t="shared" si="10"/>
        <v>#REF!</v>
      </c>
      <c r="D176" s="8" t="e">
        <f t="shared" si="8"/>
        <v>#REF!</v>
      </c>
      <c r="E176" s="8" t="e">
        <f t="shared" si="9"/>
        <v>#REF!</v>
      </c>
      <c r="F176" s="9" t="e">
        <f t="shared" si="11"/>
        <v>#REF!</v>
      </c>
    </row>
    <row r="177" spans="1:6" x14ac:dyDescent="0.2">
      <c r="A177" s="117"/>
      <c r="B177" s="10">
        <v>170</v>
      </c>
      <c r="C177" s="11" t="e">
        <f t="shared" si="10"/>
        <v>#REF!</v>
      </c>
      <c r="D177" s="11" t="e">
        <f t="shared" si="8"/>
        <v>#REF!</v>
      </c>
      <c r="E177" s="11" t="e">
        <f t="shared" si="9"/>
        <v>#REF!</v>
      </c>
      <c r="F177" s="12" t="e">
        <f t="shared" si="11"/>
        <v>#REF!</v>
      </c>
    </row>
    <row r="178" spans="1:6" x14ac:dyDescent="0.2">
      <c r="A178" s="117"/>
      <c r="B178" s="10">
        <v>171</v>
      </c>
      <c r="C178" s="11" t="e">
        <f t="shared" si="10"/>
        <v>#REF!</v>
      </c>
      <c r="D178" s="11" t="e">
        <f t="shared" si="8"/>
        <v>#REF!</v>
      </c>
      <c r="E178" s="11" t="e">
        <f t="shared" si="9"/>
        <v>#REF!</v>
      </c>
      <c r="F178" s="12" t="e">
        <f t="shared" si="11"/>
        <v>#REF!</v>
      </c>
    </row>
    <row r="179" spans="1:6" x14ac:dyDescent="0.2">
      <c r="A179" s="117"/>
      <c r="B179" s="10">
        <v>172</v>
      </c>
      <c r="C179" s="11" t="e">
        <f t="shared" si="10"/>
        <v>#REF!</v>
      </c>
      <c r="D179" s="11" t="e">
        <f t="shared" si="8"/>
        <v>#REF!</v>
      </c>
      <c r="E179" s="11" t="e">
        <f t="shared" si="9"/>
        <v>#REF!</v>
      </c>
      <c r="F179" s="12" t="e">
        <f t="shared" si="11"/>
        <v>#REF!</v>
      </c>
    </row>
    <row r="180" spans="1:6" x14ac:dyDescent="0.2">
      <c r="A180" s="117"/>
      <c r="B180" s="10">
        <v>173</v>
      </c>
      <c r="C180" s="11" t="e">
        <f t="shared" si="10"/>
        <v>#REF!</v>
      </c>
      <c r="D180" s="11" t="e">
        <f t="shared" si="8"/>
        <v>#REF!</v>
      </c>
      <c r="E180" s="11" t="e">
        <f t="shared" si="9"/>
        <v>#REF!</v>
      </c>
      <c r="F180" s="12" t="e">
        <f t="shared" si="11"/>
        <v>#REF!</v>
      </c>
    </row>
    <row r="181" spans="1:6" x14ac:dyDescent="0.2">
      <c r="A181" s="117"/>
      <c r="B181" s="10">
        <v>174</v>
      </c>
      <c r="C181" s="11" t="e">
        <f t="shared" si="10"/>
        <v>#REF!</v>
      </c>
      <c r="D181" s="11" t="e">
        <f t="shared" si="8"/>
        <v>#REF!</v>
      </c>
      <c r="E181" s="11" t="e">
        <f t="shared" si="9"/>
        <v>#REF!</v>
      </c>
      <c r="F181" s="12" t="e">
        <f t="shared" si="11"/>
        <v>#REF!</v>
      </c>
    </row>
    <row r="182" spans="1:6" x14ac:dyDescent="0.2">
      <c r="A182" s="117"/>
      <c r="B182" s="10">
        <v>175</v>
      </c>
      <c r="C182" s="11" t="e">
        <f t="shared" si="10"/>
        <v>#REF!</v>
      </c>
      <c r="D182" s="11" t="e">
        <f t="shared" si="8"/>
        <v>#REF!</v>
      </c>
      <c r="E182" s="11" t="e">
        <f t="shared" si="9"/>
        <v>#REF!</v>
      </c>
      <c r="F182" s="12" t="e">
        <f t="shared" si="11"/>
        <v>#REF!</v>
      </c>
    </row>
    <row r="183" spans="1:6" x14ac:dyDescent="0.2">
      <c r="A183" s="117"/>
      <c r="B183" s="10">
        <v>176</v>
      </c>
      <c r="C183" s="11" t="e">
        <f t="shared" si="10"/>
        <v>#REF!</v>
      </c>
      <c r="D183" s="11" t="e">
        <f t="shared" si="8"/>
        <v>#REF!</v>
      </c>
      <c r="E183" s="11" t="e">
        <f t="shared" si="9"/>
        <v>#REF!</v>
      </c>
      <c r="F183" s="12" t="e">
        <f t="shared" si="11"/>
        <v>#REF!</v>
      </c>
    </row>
    <row r="184" spans="1:6" x14ac:dyDescent="0.2">
      <c r="A184" s="117"/>
      <c r="B184" s="10">
        <v>177</v>
      </c>
      <c r="C184" s="11" t="e">
        <f t="shared" si="10"/>
        <v>#REF!</v>
      </c>
      <c r="D184" s="11" t="e">
        <f t="shared" si="8"/>
        <v>#REF!</v>
      </c>
      <c r="E184" s="11" t="e">
        <f t="shared" si="9"/>
        <v>#REF!</v>
      </c>
      <c r="F184" s="12" t="e">
        <f t="shared" si="11"/>
        <v>#REF!</v>
      </c>
    </row>
    <row r="185" spans="1:6" x14ac:dyDescent="0.2">
      <c r="A185" s="117"/>
      <c r="B185" s="10">
        <v>178</v>
      </c>
      <c r="C185" s="11" t="e">
        <f t="shared" si="10"/>
        <v>#REF!</v>
      </c>
      <c r="D185" s="11" t="e">
        <f t="shared" si="8"/>
        <v>#REF!</v>
      </c>
      <c r="E185" s="11" t="e">
        <f t="shared" si="9"/>
        <v>#REF!</v>
      </c>
      <c r="F185" s="12" t="e">
        <f t="shared" si="11"/>
        <v>#REF!</v>
      </c>
    </row>
    <row r="186" spans="1:6" x14ac:dyDescent="0.2">
      <c r="A186" s="117"/>
      <c r="B186" s="10">
        <v>179</v>
      </c>
      <c r="C186" s="11" t="e">
        <f t="shared" si="10"/>
        <v>#REF!</v>
      </c>
      <c r="D186" s="11" t="e">
        <f t="shared" si="8"/>
        <v>#REF!</v>
      </c>
      <c r="E186" s="11" t="e">
        <f t="shared" si="9"/>
        <v>#REF!</v>
      </c>
      <c r="F186" s="12" t="e">
        <f t="shared" si="11"/>
        <v>#REF!</v>
      </c>
    </row>
    <row r="187" spans="1:6" x14ac:dyDescent="0.2">
      <c r="A187" s="118"/>
      <c r="B187" s="13">
        <v>180</v>
      </c>
      <c r="C187" s="14" t="e">
        <f t="shared" si="10"/>
        <v>#REF!</v>
      </c>
      <c r="D187" s="14" t="e">
        <f t="shared" si="8"/>
        <v>#REF!</v>
      </c>
      <c r="E187" s="14" t="e">
        <f t="shared" si="9"/>
        <v>#REF!</v>
      </c>
      <c r="F187" s="15" t="e">
        <f t="shared" si="11"/>
        <v>#REF!</v>
      </c>
    </row>
    <row r="188" spans="1:6" ht="12.75" customHeight="1" x14ac:dyDescent="0.2">
      <c r="A188" s="116" t="s">
        <v>91</v>
      </c>
      <c r="B188" s="7">
        <v>181</v>
      </c>
      <c r="C188" s="8" t="e">
        <f t="shared" si="10"/>
        <v>#REF!</v>
      </c>
      <c r="D188" s="8" t="e">
        <f t="shared" si="8"/>
        <v>#REF!</v>
      </c>
      <c r="E188" s="8" t="e">
        <f t="shared" si="9"/>
        <v>#REF!</v>
      </c>
      <c r="F188" s="9" t="e">
        <f t="shared" si="11"/>
        <v>#REF!</v>
      </c>
    </row>
    <row r="189" spans="1:6" x14ac:dyDescent="0.2">
      <c r="A189" s="117"/>
      <c r="B189" s="10">
        <v>182</v>
      </c>
      <c r="C189" s="11" t="e">
        <f t="shared" si="10"/>
        <v>#REF!</v>
      </c>
      <c r="D189" s="11" t="e">
        <f t="shared" si="8"/>
        <v>#REF!</v>
      </c>
      <c r="E189" s="11" t="e">
        <f t="shared" si="9"/>
        <v>#REF!</v>
      </c>
      <c r="F189" s="12" t="e">
        <f t="shared" si="11"/>
        <v>#REF!</v>
      </c>
    </row>
    <row r="190" spans="1:6" x14ac:dyDescent="0.2">
      <c r="A190" s="117"/>
      <c r="B190" s="10">
        <v>183</v>
      </c>
      <c r="C190" s="11" t="e">
        <f t="shared" si="10"/>
        <v>#REF!</v>
      </c>
      <c r="D190" s="11" t="e">
        <f t="shared" si="8"/>
        <v>#REF!</v>
      </c>
      <c r="E190" s="11" t="e">
        <f t="shared" si="9"/>
        <v>#REF!</v>
      </c>
      <c r="F190" s="12" t="e">
        <f t="shared" si="11"/>
        <v>#REF!</v>
      </c>
    </row>
    <row r="191" spans="1:6" x14ac:dyDescent="0.2">
      <c r="A191" s="117"/>
      <c r="B191" s="10">
        <v>184</v>
      </c>
      <c r="C191" s="11" t="e">
        <f t="shared" si="10"/>
        <v>#REF!</v>
      </c>
      <c r="D191" s="11" t="e">
        <f t="shared" si="8"/>
        <v>#REF!</v>
      </c>
      <c r="E191" s="11" t="e">
        <f t="shared" si="9"/>
        <v>#REF!</v>
      </c>
      <c r="F191" s="12" t="e">
        <f t="shared" si="11"/>
        <v>#REF!</v>
      </c>
    </row>
    <row r="192" spans="1:6" x14ac:dyDescent="0.2">
      <c r="A192" s="117"/>
      <c r="B192" s="10">
        <v>185</v>
      </c>
      <c r="C192" s="11" t="e">
        <f t="shared" si="10"/>
        <v>#REF!</v>
      </c>
      <c r="D192" s="11" t="e">
        <f t="shared" si="8"/>
        <v>#REF!</v>
      </c>
      <c r="E192" s="11" t="e">
        <f t="shared" si="9"/>
        <v>#REF!</v>
      </c>
      <c r="F192" s="12" t="e">
        <f t="shared" si="11"/>
        <v>#REF!</v>
      </c>
    </row>
    <row r="193" spans="1:6" x14ac:dyDescent="0.2">
      <c r="A193" s="117"/>
      <c r="B193" s="10">
        <v>186</v>
      </c>
      <c r="C193" s="11" t="e">
        <f t="shared" si="10"/>
        <v>#REF!</v>
      </c>
      <c r="D193" s="11" t="e">
        <f t="shared" si="8"/>
        <v>#REF!</v>
      </c>
      <c r="E193" s="11" t="e">
        <f t="shared" si="9"/>
        <v>#REF!</v>
      </c>
      <c r="F193" s="12" t="e">
        <f t="shared" si="11"/>
        <v>#REF!</v>
      </c>
    </row>
    <row r="194" spans="1:6" x14ac:dyDescent="0.2">
      <c r="A194" s="117"/>
      <c r="B194" s="10">
        <v>187</v>
      </c>
      <c r="C194" s="11" t="e">
        <f t="shared" si="10"/>
        <v>#REF!</v>
      </c>
      <c r="D194" s="11" t="e">
        <f t="shared" si="8"/>
        <v>#REF!</v>
      </c>
      <c r="E194" s="11" t="e">
        <f t="shared" si="9"/>
        <v>#REF!</v>
      </c>
      <c r="F194" s="12" t="e">
        <f t="shared" si="11"/>
        <v>#REF!</v>
      </c>
    </row>
    <row r="195" spans="1:6" x14ac:dyDescent="0.2">
      <c r="A195" s="117"/>
      <c r="B195" s="10">
        <v>188</v>
      </c>
      <c r="C195" s="11" t="e">
        <f t="shared" si="10"/>
        <v>#REF!</v>
      </c>
      <c r="D195" s="11" t="e">
        <f t="shared" si="8"/>
        <v>#REF!</v>
      </c>
      <c r="E195" s="11" t="e">
        <f t="shared" si="9"/>
        <v>#REF!</v>
      </c>
      <c r="F195" s="12" t="e">
        <f t="shared" si="11"/>
        <v>#REF!</v>
      </c>
    </row>
    <row r="196" spans="1:6" x14ac:dyDescent="0.2">
      <c r="A196" s="117"/>
      <c r="B196" s="10">
        <v>189</v>
      </c>
      <c r="C196" s="11" t="e">
        <f t="shared" si="10"/>
        <v>#REF!</v>
      </c>
      <c r="D196" s="11" t="e">
        <f t="shared" si="8"/>
        <v>#REF!</v>
      </c>
      <c r="E196" s="11" t="e">
        <f t="shared" si="9"/>
        <v>#REF!</v>
      </c>
      <c r="F196" s="12" t="e">
        <f t="shared" si="11"/>
        <v>#REF!</v>
      </c>
    </row>
    <row r="197" spans="1:6" x14ac:dyDescent="0.2">
      <c r="A197" s="117"/>
      <c r="B197" s="10">
        <v>190</v>
      </c>
      <c r="C197" s="11" t="e">
        <f t="shared" si="10"/>
        <v>#REF!</v>
      </c>
      <c r="D197" s="11" t="e">
        <f t="shared" si="8"/>
        <v>#REF!</v>
      </c>
      <c r="E197" s="11" t="e">
        <f t="shared" si="9"/>
        <v>#REF!</v>
      </c>
      <c r="F197" s="12" t="e">
        <f t="shared" si="11"/>
        <v>#REF!</v>
      </c>
    </row>
    <row r="198" spans="1:6" x14ac:dyDescent="0.2">
      <c r="A198" s="117"/>
      <c r="B198" s="10">
        <v>191</v>
      </c>
      <c r="C198" s="11" t="e">
        <f t="shared" si="10"/>
        <v>#REF!</v>
      </c>
      <c r="D198" s="11" t="e">
        <f t="shared" si="8"/>
        <v>#REF!</v>
      </c>
      <c r="E198" s="11" t="e">
        <f t="shared" si="9"/>
        <v>#REF!</v>
      </c>
      <c r="F198" s="12" t="e">
        <f t="shared" si="11"/>
        <v>#REF!</v>
      </c>
    </row>
    <row r="199" spans="1:6" x14ac:dyDescent="0.2">
      <c r="A199" s="118"/>
      <c r="B199" s="13">
        <v>192</v>
      </c>
      <c r="C199" s="14" t="e">
        <f t="shared" si="10"/>
        <v>#REF!</v>
      </c>
      <c r="D199" s="14" t="e">
        <f t="shared" si="8"/>
        <v>#REF!</v>
      </c>
      <c r="E199" s="14" t="e">
        <f t="shared" si="9"/>
        <v>#REF!</v>
      </c>
      <c r="F199" s="15" t="e">
        <f t="shared" si="11"/>
        <v>#REF!</v>
      </c>
    </row>
    <row r="200" spans="1:6" ht="12.75" customHeight="1" x14ac:dyDescent="0.2">
      <c r="A200" s="116" t="s">
        <v>92</v>
      </c>
      <c r="B200" s="7">
        <v>193</v>
      </c>
      <c r="C200" s="8" t="e">
        <f t="shared" si="10"/>
        <v>#REF!</v>
      </c>
      <c r="D200" s="8" t="e">
        <f t="shared" ref="D200:D263" si="12">PPMT($C$2/12,1,($C$3*12)+1-B200,C200,0)*-1</f>
        <v>#REF!</v>
      </c>
      <c r="E200" s="8" t="e">
        <f t="shared" ref="E200:E263" si="13">IPMT($C$2/12,1,($C$3*12)+1-B200,C200,0)*-1</f>
        <v>#REF!</v>
      </c>
      <c r="F200" s="9" t="e">
        <f t="shared" si="11"/>
        <v>#REF!</v>
      </c>
    </row>
    <row r="201" spans="1:6" x14ac:dyDescent="0.2">
      <c r="A201" s="117"/>
      <c r="B201" s="10">
        <v>194</v>
      </c>
      <c r="C201" s="11" t="e">
        <f t="shared" ref="C201:C264" si="14">C200-D200</f>
        <v>#REF!</v>
      </c>
      <c r="D201" s="11" t="e">
        <f t="shared" si="12"/>
        <v>#REF!</v>
      </c>
      <c r="E201" s="11" t="e">
        <f t="shared" si="13"/>
        <v>#REF!</v>
      </c>
      <c r="F201" s="12" t="e">
        <f t="shared" ref="F201:F264" si="15">SUM(D201:E201)</f>
        <v>#REF!</v>
      </c>
    </row>
    <row r="202" spans="1:6" x14ac:dyDescent="0.2">
      <c r="A202" s="117"/>
      <c r="B202" s="10">
        <v>195</v>
      </c>
      <c r="C202" s="11" t="e">
        <f t="shared" si="14"/>
        <v>#REF!</v>
      </c>
      <c r="D202" s="11" t="e">
        <f t="shared" si="12"/>
        <v>#REF!</v>
      </c>
      <c r="E202" s="11" t="e">
        <f t="shared" si="13"/>
        <v>#REF!</v>
      </c>
      <c r="F202" s="12" t="e">
        <f t="shared" si="15"/>
        <v>#REF!</v>
      </c>
    </row>
    <row r="203" spans="1:6" x14ac:dyDescent="0.2">
      <c r="A203" s="117"/>
      <c r="B203" s="10">
        <v>196</v>
      </c>
      <c r="C203" s="11" t="e">
        <f t="shared" si="14"/>
        <v>#REF!</v>
      </c>
      <c r="D203" s="11" t="e">
        <f t="shared" si="12"/>
        <v>#REF!</v>
      </c>
      <c r="E203" s="11" t="e">
        <f t="shared" si="13"/>
        <v>#REF!</v>
      </c>
      <c r="F203" s="12" t="e">
        <f t="shared" si="15"/>
        <v>#REF!</v>
      </c>
    </row>
    <row r="204" spans="1:6" x14ac:dyDescent="0.2">
      <c r="A204" s="117"/>
      <c r="B204" s="10">
        <v>197</v>
      </c>
      <c r="C204" s="11" t="e">
        <f t="shared" si="14"/>
        <v>#REF!</v>
      </c>
      <c r="D204" s="11" t="e">
        <f t="shared" si="12"/>
        <v>#REF!</v>
      </c>
      <c r="E204" s="11" t="e">
        <f t="shared" si="13"/>
        <v>#REF!</v>
      </c>
      <c r="F204" s="12" t="e">
        <f t="shared" si="15"/>
        <v>#REF!</v>
      </c>
    </row>
    <row r="205" spans="1:6" x14ac:dyDescent="0.2">
      <c r="A205" s="117"/>
      <c r="B205" s="10">
        <v>198</v>
      </c>
      <c r="C205" s="11" t="e">
        <f t="shared" si="14"/>
        <v>#REF!</v>
      </c>
      <c r="D205" s="11" t="e">
        <f t="shared" si="12"/>
        <v>#REF!</v>
      </c>
      <c r="E205" s="11" t="e">
        <f t="shared" si="13"/>
        <v>#REF!</v>
      </c>
      <c r="F205" s="12" t="e">
        <f t="shared" si="15"/>
        <v>#REF!</v>
      </c>
    </row>
    <row r="206" spans="1:6" x14ac:dyDescent="0.2">
      <c r="A206" s="117"/>
      <c r="B206" s="10">
        <v>199</v>
      </c>
      <c r="C206" s="11" t="e">
        <f t="shared" si="14"/>
        <v>#REF!</v>
      </c>
      <c r="D206" s="11" t="e">
        <f t="shared" si="12"/>
        <v>#REF!</v>
      </c>
      <c r="E206" s="11" t="e">
        <f t="shared" si="13"/>
        <v>#REF!</v>
      </c>
      <c r="F206" s="12" t="e">
        <f t="shared" si="15"/>
        <v>#REF!</v>
      </c>
    </row>
    <row r="207" spans="1:6" x14ac:dyDescent="0.2">
      <c r="A207" s="117"/>
      <c r="B207" s="10">
        <v>200</v>
      </c>
      <c r="C207" s="11" t="e">
        <f t="shared" si="14"/>
        <v>#REF!</v>
      </c>
      <c r="D207" s="11" t="e">
        <f t="shared" si="12"/>
        <v>#REF!</v>
      </c>
      <c r="E207" s="11" t="e">
        <f t="shared" si="13"/>
        <v>#REF!</v>
      </c>
      <c r="F207" s="12" t="e">
        <f t="shared" si="15"/>
        <v>#REF!</v>
      </c>
    </row>
    <row r="208" spans="1:6" x14ac:dyDescent="0.2">
      <c r="A208" s="117"/>
      <c r="B208" s="10">
        <v>201</v>
      </c>
      <c r="C208" s="11" t="e">
        <f t="shared" si="14"/>
        <v>#REF!</v>
      </c>
      <c r="D208" s="11" t="e">
        <f t="shared" si="12"/>
        <v>#REF!</v>
      </c>
      <c r="E208" s="11" t="e">
        <f t="shared" si="13"/>
        <v>#REF!</v>
      </c>
      <c r="F208" s="12" t="e">
        <f t="shared" si="15"/>
        <v>#REF!</v>
      </c>
    </row>
    <row r="209" spans="1:6" x14ac:dyDescent="0.2">
      <c r="A209" s="117"/>
      <c r="B209" s="10">
        <v>202</v>
      </c>
      <c r="C209" s="11" t="e">
        <f t="shared" si="14"/>
        <v>#REF!</v>
      </c>
      <c r="D209" s="11" t="e">
        <f t="shared" si="12"/>
        <v>#REF!</v>
      </c>
      <c r="E209" s="11" t="e">
        <f t="shared" si="13"/>
        <v>#REF!</v>
      </c>
      <c r="F209" s="12" t="e">
        <f t="shared" si="15"/>
        <v>#REF!</v>
      </c>
    </row>
    <row r="210" spans="1:6" x14ac:dyDescent="0.2">
      <c r="A210" s="117"/>
      <c r="B210" s="10">
        <v>203</v>
      </c>
      <c r="C210" s="11" t="e">
        <f t="shared" si="14"/>
        <v>#REF!</v>
      </c>
      <c r="D210" s="11" t="e">
        <f t="shared" si="12"/>
        <v>#REF!</v>
      </c>
      <c r="E210" s="11" t="e">
        <f t="shared" si="13"/>
        <v>#REF!</v>
      </c>
      <c r="F210" s="12" t="e">
        <f t="shared" si="15"/>
        <v>#REF!</v>
      </c>
    </row>
    <row r="211" spans="1:6" x14ac:dyDescent="0.2">
      <c r="A211" s="118"/>
      <c r="B211" s="13">
        <v>204</v>
      </c>
      <c r="C211" s="14" t="e">
        <f t="shared" si="14"/>
        <v>#REF!</v>
      </c>
      <c r="D211" s="14" t="e">
        <f t="shared" si="12"/>
        <v>#REF!</v>
      </c>
      <c r="E211" s="14" t="e">
        <f t="shared" si="13"/>
        <v>#REF!</v>
      </c>
      <c r="F211" s="15" t="e">
        <f t="shared" si="15"/>
        <v>#REF!</v>
      </c>
    </row>
    <row r="212" spans="1:6" ht="12.75" customHeight="1" x14ac:dyDescent="0.2">
      <c r="A212" s="116" t="s">
        <v>93</v>
      </c>
      <c r="B212" s="7">
        <v>205</v>
      </c>
      <c r="C212" s="8" t="e">
        <f t="shared" si="14"/>
        <v>#REF!</v>
      </c>
      <c r="D212" s="8" t="e">
        <f t="shared" si="12"/>
        <v>#REF!</v>
      </c>
      <c r="E212" s="8" t="e">
        <f t="shared" si="13"/>
        <v>#REF!</v>
      </c>
      <c r="F212" s="9" t="e">
        <f t="shared" si="15"/>
        <v>#REF!</v>
      </c>
    </row>
    <row r="213" spans="1:6" x14ac:dyDescent="0.2">
      <c r="A213" s="117"/>
      <c r="B213" s="10">
        <v>206</v>
      </c>
      <c r="C213" s="11" t="e">
        <f t="shared" si="14"/>
        <v>#REF!</v>
      </c>
      <c r="D213" s="11" t="e">
        <f t="shared" si="12"/>
        <v>#REF!</v>
      </c>
      <c r="E213" s="11" t="e">
        <f t="shared" si="13"/>
        <v>#REF!</v>
      </c>
      <c r="F213" s="12" t="e">
        <f t="shared" si="15"/>
        <v>#REF!</v>
      </c>
    </row>
    <row r="214" spans="1:6" x14ac:dyDescent="0.2">
      <c r="A214" s="117"/>
      <c r="B214" s="10">
        <v>207</v>
      </c>
      <c r="C214" s="11" t="e">
        <f t="shared" si="14"/>
        <v>#REF!</v>
      </c>
      <c r="D214" s="11" t="e">
        <f t="shared" si="12"/>
        <v>#REF!</v>
      </c>
      <c r="E214" s="11" t="e">
        <f t="shared" si="13"/>
        <v>#REF!</v>
      </c>
      <c r="F214" s="12" t="e">
        <f t="shared" si="15"/>
        <v>#REF!</v>
      </c>
    </row>
    <row r="215" spans="1:6" x14ac:dyDescent="0.2">
      <c r="A215" s="117"/>
      <c r="B215" s="10">
        <v>208</v>
      </c>
      <c r="C215" s="11" t="e">
        <f t="shared" si="14"/>
        <v>#REF!</v>
      </c>
      <c r="D215" s="11" t="e">
        <f t="shared" si="12"/>
        <v>#REF!</v>
      </c>
      <c r="E215" s="11" t="e">
        <f t="shared" si="13"/>
        <v>#REF!</v>
      </c>
      <c r="F215" s="12" t="e">
        <f t="shared" si="15"/>
        <v>#REF!</v>
      </c>
    </row>
    <row r="216" spans="1:6" x14ac:dyDescent="0.2">
      <c r="A216" s="117"/>
      <c r="B216" s="10">
        <v>209</v>
      </c>
      <c r="C216" s="11" t="e">
        <f t="shared" si="14"/>
        <v>#REF!</v>
      </c>
      <c r="D216" s="11" t="e">
        <f t="shared" si="12"/>
        <v>#REF!</v>
      </c>
      <c r="E216" s="11" t="e">
        <f t="shared" si="13"/>
        <v>#REF!</v>
      </c>
      <c r="F216" s="12" t="e">
        <f t="shared" si="15"/>
        <v>#REF!</v>
      </c>
    </row>
    <row r="217" spans="1:6" x14ac:dyDescent="0.2">
      <c r="A217" s="117"/>
      <c r="B217" s="10">
        <v>210</v>
      </c>
      <c r="C217" s="11" t="e">
        <f t="shared" si="14"/>
        <v>#REF!</v>
      </c>
      <c r="D217" s="11" t="e">
        <f t="shared" si="12"/>
        <v>#REF!</v>
      </c>
      <c r="E217" s="11" t="e">
        <f t="shared" si="13"/>
        <v>#REF!</v>
      </c>
      <c r="F217" s="12" t="e">
        <f t="shared" si="15"/>
        <v>#REF!</v>
      </c>
    </row>
    <row r="218" spans="1:6" x14ac:dyDescent="0.2">
      <c r="A218" s="117"/>
      <c r="B218" s="10">
        <v>211</v>
      </c>
      <c r="C218" s="11" t="e">
        <f t="shared" si="14"/>
        <v>#REF!</v>
      </c>
      <c r="D218" s="11" t="e">
        <f t="shared" si="12"/>
        <v>#REF!</v>
      </c>
      <c r="E218" s="11" t="e">
        <f t="shared" si="13"/>
        <v>#REF!</v>
      </c>
      <c r="F218" s="12" t="e">
        <f t="shared" si="15"/>
        <v>#REF!</v>
      </c>
    </row>
    <row r="219" spans="1:6" x14ac:dyDescent="0.2">
      <c r="A219" s="117"/>
      <c r="B219" s="10">
        <v>212</v>
      </c>
      <c r="C219" s="11" t="e">
        <f t="shared" si="14"/>
        <v>#REF!</v>
      </c>
      <c r="D219" s="11" t="e">
        <f t="shared" si="12"/>
        <v>#REF!</v>
      </c>
      <c r="E219" s="11" t="e">
        <f t="shared" si="13"/>
        <v>#REF!</v>
      </c>
      <c r="F219" s="12" t="e">
        <f t="shared" si="15"/>
        <v>#REF!</v>
      </c>
    </row>
    <row r="220" spans="1:6" x14ac:dyDescent="0.2">
      <c r="A220" s="117"/>
      <c r="B220" s="10">
        <v>213</v>
      </c>
      <c r="C220" s="11" t="e">
        <f t="shared" si="14"/>
        <v>#REF!</v>
      </c>
      <c r="D220" s="11" t="e">
        <f t="shared" si="12"/>
        <v>#REF!</v>
      </c>
      <c r="E220" s="11" t="e">
        <f t="shared" si="13"/>
        <v>#REF!</v>
      </c>
      <c r="F220" s="12" t="e">
        <f t="shared" si="15"/>
        <v>#REF!</v>
      </c>
    </row>
    <row r="221" spans="1:6" x14ac:dyDescent="0.2">
      <c r="A221" s="117"/>
      <c r="B221" s="10">
        <v>214</v>
      </c>
      <c r="C221" s="11" t="e">
        <f t="shared" si="14"/>
        <v>#REF!</v>
      </c>
      <c r="D221" s="11" t="e">
        <f t="shared" si="12"/>
        <v>#REF!</v>
      </c>
      <c r="E221" s="11" t="e">
        <f t="shared" si="13"/>
        <v>#REF!</v>
      </c>
      <c r="F221" s="12" t="e">
        <f t="shared" si="15"/>
        <v>#REF!</v>
      </c>
    </row>
    <row r="222" spans="1:6" x14ac:dyDescent="0.2">
      <c r="A222" s="117"/>
      <c r="B222" s="10">
        <v>215</v>
      </c>
      <c r="C222" s="11" t="e">
        <f t="shared" si="14"/>
        <v>#REF!</v>
      </c>
      <c r="D222" s="11" t="e">
        <f t="shared" si="12"/>
        <v>#REF!</v>
      </c>
      <c r="E222" s="11" t="e">
        <f t="shared" si="13"/>
        <v>#REF!</v>
      </c>
      <c r="F222" s="12" t="e">
        <f t="shared" si="15"/>
        <v>#REF!</v>
      </c>
    </row>
    <row r="223" spans="1:6" x14ac:dyDescent="0.2">
      <c r="A223" s="118"/>
      <c r="B223" s="13">
        <v>216</v>
      </c>
      <c r="C223" s="14" t="e">
        <f t="shared" si="14"/>
        <v>#REF!</v>
      </c>
      <c r="D223" s="14" t="e">
        <f t="shared" si="12"/>
        <v>#REF!</v>
      </c>
      <c r="E223" s="14" t="e">
        <f t="shared" si="13"/>
        <v>#REF!</v>
      </c>
      <c r="F223" s="15" t="e">
        <f t="shared" si="15"/>
        <v>#REF!</v>
      </c>
    </row>
    <row r="224" spans="1:6" ht="12.75" customHeight="1" x14ac:dyDescent="0.2">
      <c r="A224" s="116" t="s">
        <v>94</v>
      </c>
      <c r="B224" s="7">
        <v>217</v>
      </c>
      <c r="C224" s="8" t="e">
        <f t="shared" si="14"/>
        <v>#REF!</v>
      </c>
      <c r="D224" s="8" t="e">
        <f t="shared" si="12"/>
        <v>#REF!</v>
      </c>
      <c r="E224" s="8" t="e">
        <f t="shared" si="13"/>
        <v>#REF!</v>
      </c>
      <c r="F224" s="9" t="e">
        <f t="shared" si="15"/>
        <v>#REF!</v>
      </c>
    </row>
    <row r="225" spans="1:6" x14ac:dyDescent="0.2">
      <c r="A225" s="117"/>
      <c r="B225" s="10">
        <v>218</v>
      </c>
      <c r="C225" s="11" t="e">
        <f t="shared" si="14"/>
        <v>#REF!</v>
      </c>
      <c r="D225" s="11" t="e">
        <f t="shared" si="12"/>
        <v>#REF!</v>
      </c>
      <c r="E225" s="11" t="e">
        <f t="shared" si="13"/>
        <v>#REF!</v>
      </c>
      <c r="F225" s="12" t="e">
        <f t="shared" si="15"/>
        <v>#REF!</v>
      </c>
    </row>
    <row r="226" spans="1:6" x14ac:dyDescent="0.2">
      <c r="A226" s="117"/>
      <c r="B226" s="10">
        <v>219</v>
      </c>
      <c r="C226" s="11" t="e">
        <f t="shared" si="14"/>
        <v>#REF!</v>
      </c>
      <c r="D226" s="11" t="e">
        <f t="shared" si="12"/>
        <v>#REF!</v>
      </c>
      <c r="E226" s="11" t="e">
        <f t="shared" si="13"/>
        <v>#REF!</v>
      </c>
      <c r="F226" s="12" t="e">
        <f t="shared" si="15"/>
        <v>#REF!</v>
      </c>
    </row>
    <row r="227" spans="1:6" x14ac:dyDescent="0.2">
      <c r="A227" s="117"/>
      <c r="B227" s="10">
        <v>220</v>
      </c>
      <c r="C227" s="11" t="e">
        <f t="shared" si="14"/>
        <v>#REF!</v>
      </c>
      <c r="D227" s="11" t="e">
        <f t="shared" si="12"/>
        <v>#REF!</v>
      </c>
      <c r="E227" s="11" t="e">
        <f t="shared" si="13"/>
        <v>#REF!</v>
      </c>
      <c r="F227" s="12" t="e">
        <f t="shared" si="15"/>
        <v>#REF!</v>
      </c>
    </row>
    <row r="228" spans="1:6" x14ac:dyDescent="0.2">
      <c r="A228" s="117"/>
      <c r="B228" s="10">
        <v>221</v>
      </c>
      <c r="C228" s="11" t="e">
        <f t="shared" si="14"/>
        <v>#REF!</v>
      </c>
      <c r="D228" s="11" t="e">
        <f t="shared" si="12"/>
        <v>#REF!</v>
      </c>
      <c r="E228" s="11" t="e">
        <f t="shared" si="13"/>
        <v>#REF!</v>
      </c>
      <c r="F228" s="12" t="e">
        <f t="shared" si="15"/>
        <v>#REF!</v>
      </c>
    </row>
    <row r="229" spans="1:6" x14ac:dyDescent="0.2">
      <c r="A229" s="117"/>
      <c r="B229" s="10">
        <v>222</v>
      </c>
      <c r="C229" s="11" t="e">
        <f t="shared" si="14"/>
        <v>#REF!</v>
      </c>
      <c r="D229" s="11" t="e">
        <f t="shared" si="12"/>
        <v>#REF!</v>
      </c>
      <c r="E229" s="11" t="e">
        <f t="shared" si="13"/>
        <v>#REF!</v>
      </c>
      <c r="F229" s="12" t="e">
        <f t="shared" si="15"/>
        <v>#REF!</v>
      </c>
    </row>
    <row r="230" spans="1:6" x14ac:dyDescent="0.2">
      <c r="A230" s="117"/>
      <c r="B230" s="10">
        <v>223</v>
      </c>
      <c r="C230" s="11" t="e">
        <f t="shared" si="14"/>
        <v>#REF!</v>
      </c>
      <c r="D230" s="11" t="e">
        <f t="shared" si="12"/>
        <v>#REF!</v>
      </c>
      <c r="E230" s="11" t="e">
        <f t="shared" si="13"/>
        <v>#REF!</v>
      </c>
      <c r="F230" s="12" t="e">
        <f t="shared" si="15"/>
        <v>#REF!</v>
      </c>
    </row>
    <row r="231" spans="1:6" x14ac:dyDescent="0.2">
      <c r="A231" s="117"/>
      <c r="B231" s="10">
        <v>224</v>
      </c>
      <c r="C231" s="11" t="e">
        <f t="shared" si="14"/>
        <v>#REF!</v>
      </c>
      <c r="D231" s="11" t="e">
        <f t="shared" si="12"/>
        <v>#REF!</v>
      </c>
      <c r="E231" s="11" t="e">
        <f t="shared" si="13"/>
        <v>#REF!</v>
      </c>
      <c r="F231" s="12" t="e">
        <f t="shared" si="15"/>
        <v>#REF!</v>
      </c>
    </row>
    <row r="232" spans="1:6" x14ac:dyDescent="0.2">
      <c r="A232" s="117"/>
      <c r="B232" s="10">
        <v>225</v>
      </c>
      <c r="C232" s="11" t="e">
        <f t="shared" si="14"/>
        <v>#REF!</v>
      </c>
      <c r="D232" s="11" t="e">
        <f t="shared" si="12"/>
        <v>#REF!</v>
      </c>
      <c r="E232" s="11" t="e">
        <f t="shared" si="13"/>
        <v>#REF!</v>
      </c>
      <c r="F232" s="12" t="e">
        <f t="shared" si="15"/>
        <v>#REF!</v>
      </c>
    </row>
    <row r="233" spans="1:6" x14ac:dyDescent="0.2">
      <c r="A233" s="117"/>
      <c r="B233" s="10">
        <v>226</v>
      </c>
      <c r="C233" s="11" t="e">
        <f t="shared" si="14"/>
        <v>#REF!</v>
      </c>
      <c r="D233" s="11" t="e">
        <f t="shared" si="12"/>
        <v>#REF!</v>
      </c>
      <c r="E233" s="11" t="e">
        <f t="shared" si="13"/>
        <v>#REF!</v>
      </c>
      <c r="F233" s="12" t="e">
        <f t="shared" si="15"/>
        <v>#REF!</v>
      </c>
    </row>
    <row r="234" spans="1:6" x14ac:dyDescent="0.2">
      <c r="A234" s="117"/>
      <c r="B234" s="10">
        <v>227</v>
      </c>
      <c r="C234" s="11" t="e">
        <f t="shared" si="14"/>
        <v>#REF!</v>
      </c>
      <c r="D234" s="11" t="e">
        <f t="shared" si="12"/>
        <v>#REF!</v>
      </c>
      <c r="E234" s="11" t="e">
        <f t="shared" si="13"/>
        <v>#REF!</v>
      </c>
      <c r="F234" s="12" t="e">
        <f t="shared" si="15"/>
        <v>#REF!</v>
      </c>
    </row>
    <row r="235" spans="1:6" x14ac:dyDescent="0.2">
      <c r="A235" s="118"/>
      <c r="B235" s="13">
        <v>228</v>
      </c>
      <c r="C235" s="14" t="e">
        <f t="shared" si="14"/>
        <v>#REF!</v>
      </c>
      <c r="D235" s="14" t="e">
        <f t="shared" si="12"/>
        <v>#REF!</v>
      </c>
      <c r="E235" s="14" t="e">
        <f t="shared" si="13"/>
        <v>#REF!</v>
      </c>
      <c r="F235" s="15" t="e">
        <f t="shared" si="15"/>
        <v>#REF!</v>
      </c>
    </row>
    <row r="236" spans="1:6" ht="12.75" customHeight="1" x14ac:dyDescent="0.2">
      <c r="A236" s="116" t="s">
        <v>95</v>
      </c>
      <c r="B236" s="7">
        <v>229</v>
      </c>
      <c r="C236" s="8" t="e">
        <f t="shared" si="14"/>
        <v>#REF!</v>
      </c>
      <c r="D236" s="8" t="e">
        <f t="shared" si="12"/>
        <v>#REF!</v>
      </c>
      <c r="E236" s="8" t="e">
        <f t="shared" si="13"/>
        <v>#REF!</v>
      </c>
      <c r="F236" s="9" t="e">
        <f t="shared" si="15"/>
        <v>#REF!</v>
      </c>
    </row>
    <row r="237" spans="1:6" x14ac:dyDescent="0.2">
      <c r="A237" s="117"/>
      <c r="B237" s="10">
        <v>230</v>
      </c>
      <c r="C237" s="11" t="e">
        <f t="shared" si="14"/>
        <v>#REF!</v>
      </c>
      <c r="D237" s="11" t="e">
        <f t="shared" si="12"/>
        <v>#REF!</v>
      </c>
      <c r="E237" s="11" t="e">
        <f t="shared" si="13"/>
        <v>#REF!</v>
      </c>
      <c r="F237" s="12" t="e">
        <f t="shared" si="15"/>
        <v>#REF!</v>
      </c>
    </row>
    <row r="238" spans="1:6" x14ac:dyDescent="0.2">
      <c r="A238" s="117"/>
      <c r="B238" s="10">
        <v>231</v>
      </c>
      <c r="C238" s="11" t="e">
        <f t="shared" si="14"/>
        <v>#REF!</v>
      </c>
      <c r="D238" s="11" t="e">
        <f t="shared" si="12"/>
        <v>#REF!</v>
      </c>
      <c r="E238" s="11" t="e">
        <f t="shared" si="13"/>
        <v>#REF!</v>
      </c>
      <c r="F238" s="12" t="e">
        <f t="shared" si="15"/>
        <v>#REF!</v>
      </c>
    </row>
    <row r="239" spans="1:6" x14ac:dyDescent="0.2">
      <c r="A239" s="117"/>
      <c r="B239" s="10">
        <v>232</v>
      </c>
      <c r="C239" s="11" t="e">
        <f t="shared" si="14"/>
        <v>#REF!</v>
      </c>
      <c r="D239" s="11" t="e">
        <f t="shared" si="12"/>
        <v>#REF!</v>
      </c>
      <c r="E239" s="11" t="e">
        <f t="shared" si="13"/>
        <v>#REF!</v>
      </c>
      <c r="F239" s="12" t="e">
        <f t="shared" si="15"/>
        <v>#REF!</v>
      </c>
    </row>
    <row r="240" spans="1:6" x14ac:dyDescent="0.2">
      <c r="A240" s="117"/>
      <c r="B240" s="10">
        <v>233</v>
      </c>
      <c r="C240" s="11" t="e">
        <f t="shared" si="14"/>
        <v>#REF!</v>
      </c>
      <c r="D240" s="11" t="e">
        <f t="shared" si="12"/>
        <v>#REF!</v>
      </c>
      <c r="E240" s="11" t="e">
        <f t="shared" si="13"/>
        <v>#REF!</v>
      </c>
      <c r="F240" s="12" t="e">
        <f t="shared" si="15"/>
        <v>#REF!</v>
      </c>
    </row>
    <row r="241" spans="1:6" x14ac:dyDescent="0.2">
      <c r="A241" s="117"/>
      <c r="B241" s="10">
        <v>234</v>
      </c>
      <c r="C241" s="11" t="e">
        <f t="shared" si="14"/>
        <v>#REF!</v>
      </c>
      <c r="D241" s="11" t="e">
        <f t="shared" si="12"/>
        <v>#REF!</v>
      </c>
      <c r="E241" s="11" t="e">
        <f t="shared" si="13"/>
        <v>#REF!</v>
      </c>
      <c r="F241" s="12" t="e">
        <f t="shared" si="15"/>
        <v>#REF!</v>
      </c>
    </row>
    <row r="242" spans="1:6" x14ac:dyDescent="0.2">
      <c r="A242" s="117"/>
      <c r="B242" s="10">
        <v>235</v>
      </c>
      <c r="C242" s="11" t="e">
        <f t="shared" si="14"/>
        <v>#REF!</v>
      </c>
      <c r="D242" s="11" t="e">
        <f t="shared" si="12"/>
        <v>#REF!</v>
      </c>
      <c r="E242" s="11" t="e">
        <f t="shared" si="13"/>
        <v>#REF!</v>
      </c>
      <c r="F242" s="12" t="e">
        <f t="shared" si="15"/>
        <v>#REF!</v>
      </c>
    </row>
    <row r="243" spans="1:6" x14ac:dyDescent="0.2">
      <c r="A243" s="117"/>
      <c r="B243" s="10">
        <v>236</v>
      </c>
      <c r="C243" s="11" t="e">
        <f t="shared" si="14"/>
        <v>#REF!</v>
      </c>
      <c r="D243" s="11" t="e">
        <f t="shared" si="12"/>
        <v>#REF!</v>
      </c>
      <c r="E243" s="11" t="e">
        <f t="shared" si="13"/>
        <v>#REF!</v>
      </c>
      <c r="F243" s="12" t="e">
        <f t="shared" si="15"/>
        <v>#REF!</v>
      </c>
    </row>
    <row r="244" spans="1:6" x14ac:dyDescent="0.2">
      <c r="A244" s="117"/>
      <c r="B244" s="10">
        <v>237</v>
      </c>
      <c r="C244" s="11" t="e">
        <f t="shared" si="14"/>
        <v>#REF!</v>
      </c>
      <c r="D244" s="11" t="e">
        <f t="shared" si="12"/>
        <v>#REF!</v>
      </c>
      <c r="E244" s="11" t="e">
        <f t="shared" si="13"/>
        <v>#REF!</v>
      </c>
      <c r="F244" s="12" t="e">
        <f t="shared" si="15"/>
        <v>#REF!</v>
      </c>
    </row>
    <row r="245" spans="1:6" x14ac:dyDescent="0.2">
      <c r="A245" s="117"/>
      <c r="B245" s="10">
        <v>238</v>
      </c>
      <c r="C245" s="11" t="e">
        <f t="shared" si="14"/>
        <v>#REF!</v>
      </c>
      <c r="D245" s="11" t="e">
        <f t="shared" si="12"/>
        <v>#REF!</v>
      </c>
      <c r="E245" s="11" t="e">
        <f t="shared" si="13"/>
        <v>#REF!</v>
      </c>
      <c r="F245" s="12" t="e">
        <f t="shared" si="15"/>
        <v>#REF!</v>
      </c>
    </row>
    <row r="246" spans="1:6" x14ac:dyDescent="0.2">
      <c r="A246" s="117"/>
      <c r="B246" s="10">
        <v>239</v>
      </c>
      <c r="C246" s="11" t="e">
        <f t="shared" si="14"/>
        <v>#REF!</v>
      </c>
      <c r="D246" s="11" t="e">
        <f t="shared" si="12"/>
        <v>#REF!</v>
      </c>
      <c r="E246" s="11" t="e">
        <f t="shared" si="13"/>
        <v>#REF!</v>
      </c>
      <c r="F246" s="12" t="e">
        <f t="shared" si="15"/>
        <v>#REF!</v>
      </c>
    </row>
    <row r="247" spans="1:6" x14ac:dyDescent="0.2">
      <c r="A247" s="118"/>
      <c r="B247" s="13">
        <v>240</v>
      </c>
      <c r="C247" s="14" t="e">
        <f t="shared" si="14"/>
        <v>#REF!</v>
      </c>
      <c r="D247" s="14" t="e">
        <f t="shared" si="12"/>
        <v>#REF!</v>
      </c>
      <c r="E247" s="14" t="e">
        <f t="shared" si="13"/>
        <v>#REF!</v>
      </c>
      <c r="F247" s="15" t="e">
        <f t="shared" si="15"/>
        <v>#REF!</v>
      </c>
    </row>
    <row r="248" spans="1:6" ht="12.75" customHeight="1" x14ac:dyDescent="0.2">
      <c r="A248" s="116" t="s">
        <v>96</v>
      </c>
      <c r="B248" s="7">
        <v>241</v>
      </c>
      <c r="C248" s="8" t="e">
        <f t="shared" si="14"/>
        <v>#REF!</v>
      </c>
      <c r="D248" s="8" t="e">
        <f t="shared" si="12"/>
        <v>#REF!</v>
      </c>
      <c r="E248" s="8" t="e">
        <f t="shared" si="13"/>
        <v>#REF!</v>
      </c>
      <c r="F248" s="9" t="e">
        <f t="shared" si="15"/>
        <v>#REF!</v>
      </c>
    </row>
    <row r="249" spans="1:6" x14ac:dyDescent="0.2">
      <c r="A249" s="117"/>
      <c r="B249" s="10">
        <v>242</v>
      </c>
      <c r="C249" s="11" t="e">
        <f t="shared" si="14"/>
        <v>#REF!</v>
      </c>
      <c r="D249" s="11" t="e">
        <f t="shared" si="12"/>
        <v>#REF!</v>
      </c>
      <c r="E249" s="11" t="e">
        <f t="shared" si="13"/>
        <v>#REF!</v>
      </c>
      <c r="F249" s="12" t="e">
        <f t="shared" si="15"/>
        <v>#REF!</v>
      </c>
    </row>
    <row r="250" spans="1:6" x14ac:dyDescent="0.2">
      <c r="A250" s="117"/>
      <c r="B250" s="10">
        <v>243</v>
      </c>
      <c r="C250" s="11" t="e">
        <f t="shared" si="14"/>
        <v>#REF!</v>
      </c>
      <c r="D250" s="11" t="e">
        <f t="shared" si="12"/>
        <v>#REF!</v>
      </c>
      <c r="E250" s="11" t="e">
        <f t="shared" si="13"/>
        <v>#REF!</v>
      </c>
      <c r="F250" s="12" t="e">
        <f t="shared" si="15"/>
        <v>#REF!</v>
      </c>
    </row>
    <row r="251" spans="1:6" x14ac:dyDescent="0.2">
      <c r="A251" s="117"/>
      <c r="B251" s="10">
        <v>244</v>
      </c>
      <c r="C251" s="11" t="e">
        <f t="shared" si="14"/>
        <v>#REF!</v>
      </c>
      <c r="D251" s="11" t="e">
        <f t="shared" si="12"/>
        <v>#REF!</v>
      </c>
      <c r="E251" s="11" t="e">
        <f t="shared" si="13"/>
        <v>#REF!</v>
      </c>
      <c r="F251" s="12" t="e">
        <f t="shared" si="15"/>
        <v>#REF!</v>
      </c>
    </row>
    <row r="252" spans="1:6" x14ac:dyDescent="0.2">
      <c r="A252" s="117"/>
      <c r="B252" s="10">
        <v>245</v>
      </c>
      <c r="C252" s="11" t="e">
        <f t="shared" si="14"/>
        <v>#REF!</v>
      </c>
      <c r="D252" s="11" t="e">
        <f t="shared" si="12"/>
        <v>#REF!</v>
      </c>
      <c r="E252" s="11" t="e">
        <f t="shared" si="13"/>
        <v>#REF!</v>
      </c>
      <c r="F252" s="12" t="e">
        <f t="shared" si="15"/>
        <v>#REF!</v>
      </c>
    </row>
    <row r="253" spans="1:6" x14ac:dyDescent="0.2">
      <c r="A253" s="117"/>
      <c r="B253" s="10">
        <v>246</v>
      </c>
      <c r="C253" s="11" t="e">
        <f t="shared" si="14"/>
        <v>#REF!</v>
      </c>
      <c r="D253" s="11" t="e">
        <f t="shared" si="12"/>
        <v>#REF!</v>
      </c>
      <c r="E253" s="11" t="e">
        <f t="shared" si="13"/>
        <v>#REF!</v>
      </c>
      <c r="F253" s="12" t="e">
        <f t="shared" si="15"/>
        <v>#REF!</v>
      </c>
    </row>
    <row r="254" spans="1:6" x14ac:dyDescent="0.2">
      <c r="A254" s="117"/>
      <c r="B254" s="10">
        <v>247</v>
      </c>
      <c r="C254" s="11" t="e">
        <f t="shared" si="14"/>
        <v>#REF!</v>
      </c>
      <c r="D254" s="11" t="e">
        <f t="shared" si="12"/>
        <v>#REF!</v>
      </c>
      <c r="E254" s="11" t="e">
        <f t="shared" si="13"/>
        <v>#REF!</v>
      </c>
      <c r="F254" s="12" t="e">
        <f t="shared" si="15"/>
        <v>#REF!</v>
      </c>
    </row>
    <row r="255" spans="1:6" x14ac:dyDescent="0.2">
      <c r="A255" s="117"/>
      <c r="B255" s="10">
        <v>248</v>
      </c>
      <c r="C255" s="11" t="e">
        <f t="shared" si="14"/>
        <v>#REF!</v>
      </c>
      <c r="D255" s="11" t="e">
        <f t="shared" si="12"/>
        <v>#REF!</v>
      </c>
      <c r="E255" s="11" t="e">
        <f t="shared" si="13"/>
        <v>#REF!</v>
      </c>
      <c r="F255" s="12" t="e">
        <f t="shared" si="15"/>
        <v>#REF!</v>
      </c>
    </row>
    <row r="256" spans="1:6" x14ac:dyDescent="0.2">
      <c r="A256" s="117"/>
      <c r="B256" s="10">
        <v>249</v>
      </c>
      <c r="C256" s="11" t="e">
        <f t="shared" si="14"/>
        <v>#REF!</v>
      </c>
      <c r="D256" s="11" t="e">
        <f t="shared" si="12"/>
        <v>#REF!</v>
      </c>
      <c r="E256" s="11" t="e">
        <f t="shared" si="13"/>
        <v>#REF!</v>
      </c>
      <c r="F256" s="12" t="e">
        <f t="shared" si="15"/>
        <v>#REF!</v>
      </c>
    </row>
    <row r="257" spans="1:6" x14ac:dyDescent="0.2">
      <c r="A257" s="117"/>
      <c r="B257" s="10">
        <v>250</v>
      </c>
      <c r="C257" s="11" t="e">
        <f t="shared" si="14"/>
        <v>#REF!</v>
      </c>
      <c r="D257" s="11" t="e">
        <f t="shared" si="12"/>
        <v>#REF!</v>
      </c>
      <c r="E257" s="11" t="e">
        <f t="shared" si="13"/>
        <v>#REF!</v>
      </c>
      <c r="F257" s="12" t="e">
        <f t="shared" si="15"/>
        <v>#REF!</v>
      </c>
    </row>
    <row r="258" spans="1:6" x14ac:dyDescent="0.2">
      <c r="A258" s="117"/>
      <c r="B258" s="10">
        <v>251</v>
      </c>
      <c r="C258" s="11" t="e">
        <f t="shared" si="14"/>
        <v>#REF!</v>
      </c>
      <c r="D258" s="11" t="e">
        <f t="shared" si="12"/>
        <v>#REF!</v>
      </c>
      <c r="E258" s="11" t="e">
        <f t="shared" si="13"/>
        <v>#REF!</v>
      </c>
      <c r="F258" s="12" t="e">
        <f t="shared" si="15"/>
        <v>#REF!</v>
      </c>
    </row>
    <row r="259" spans="1:6" x14ac:dyDescent="0.2">
      <c r="A259" s="118"/>
      <c r="B259" s="13">
        <v>252</v>
      </c>
      <c r="C259" s="14" t="e">
        <f t="shared" si="14"/>
        <v>#REF!</v>
      </c>
      <c r="D259" s="14" t="e">
        <f t="shared" si="12"/>
        <v>#REF!</v>
      </c>
      <c r="E259" s="14" t="e">
        <f t="shared" si="13"/>
        <v>#REF!</v>
      </c>
      <c r="F259" s="15" t="e">
        <f t="shared" si="15"/>
        <v>#REF!</v>
      </c>
    </row>
    <row r="260" spans="1:6" ht="12.75" customHeight="1" x14ac:dyDescent="0.2">
      <c r="A260" s="116" t="s">
        <v>97</v>
      </c>
      <c r="B260" s="7">
        <v>253</v>
      </c>
      <c r="C260" s="8" t="e">
        <f t="shared" si="14"/>
        <v>#REF!</v>
      </c>
      <c r="D260" s="8" t="e">
        <f t="shared" si="12"/>
        <v>#REF!</v>
      </c>
      <c r="E260" s="8" t="e">
        <f t="shared" si="13"/>
        <v>#REF!</v>
      </c>
      <c r="F260" s="9" t="e">
        <f t="shared" si="15"/>
        <v>#REF!</v>
      </c>
    </row>
    <row r="261" spans="1:6" x14ac:dyDescent="0.2">
      <c r="A261" s="117"/>
      <c r="B261" s="10">
        <v>254</v>
      </c>
      <c r="C261" s="11" t="e">
        <f t="shared" si="14"/>
        <v>#REF!</v>
      </c>
      <c r="D261" s="11" t="e">
        <f t="shared" si="12"/>
        <v>#REF!</v>
      </c>
      <c r="E261" s="11" t="e">
        <f t="shared" si="13"/>
        <v>#REF!</v>
      </c>
      <c r="F261" s="12" t="e">
        <f t="shared" si="15"/>
        <v>#REF!</v>
      </c>
    </row>
    <row r="262" spans="1:6" x14ac:dyDescent="0.2">
      <c r="A262" s="117"/>
      <c r="B262" s="10">
        <v>255</v>
      </c>
      <c r="C262" s="11" t="e">
        <f t="shared" si="14"/>
        <v>#REF!</v>
      </c>
      <c r="D262" s="11" t="e">
        <f t="shared" si="12"/>
        <v>#REF!</v>
      </c>
      <c r="E262" s="11" t="e">
        <f t="shared" si="13"/>
        <v>#REF!</v>
      </c>
      <c r="F262" s="12" t="e">
        <f t="shared" si="15"/>
        <v>#REF!</v>
      </c>
    </row>
    <row r="263" spans="1:6" x14ac:dyDescent="0.2">
      <c r="A263" s="117"/>
      <c r="B263" s="10">
        <v>256</v>
      </c>
      <c r="C263" s="11" t="e">
        <f t="shared" si="14"/>
        <v>#REF!</v>
      </c>
      <c r="D263" s="11" t="e">
        <f t="shared" si="12"/>
        <v>#REF!</v>
      </c>
      <c r="E263" s="11" t="e">
        <f t="shared" si="13"/>
        <v>#REF!</v>
      </c>
      <c r="F263" s="12" t="e">
        <f t="shared" si="15"/>
        <v>#REF!</v>
      </c>
    </row>
    <row r="264" spans="1:6" x14ac:dyDescent="0.2">
      <c r="A264" s="117"/>
      <c r="B264" s="10">
        <v>257</v>
      </c>
      <c r="C264" s="11" t="e">
        <f t="shared" si="14"/>
        <v>#REF!</v>
      </c>
      <c r="D264" s="11" t="e">
        <f t="shared" ref="D264:D327" si="16">PPMT($C$2/12,1,($C$3*12)+1-B264,C264,0)*-1</f>
        <v>#REF!</v>
      </c>
      <c r="E264" s="11" t="e">
        <f t="shared" ref="E264:E327" si="17">IPMT($C$2/12,1,($C$3*12)+1-B264,C264,0)*-1</f>
        <v>#REF!</v>
      </c>
      <c r="F264" s="12" t="e">
        <f t="shared" si="15"/>
        <v>#REF!</v>
      </c>
    </row>
    <row r="265" spans="1:6" x14ac:dyDescent="0.2">
      <c r="A265" s="117"/>
      <c r="B265" s="10">
        <v>258</v>
      </c>
      <c r="C265" s="11" t="e">
        <f t="shared" ref="C265:C328" si="18">C264-D264</f>
        <v>#REF!</v>
      </c>
      <c r="D265" s="11" t="e">
        <f t="shared" si="16"/>
        <v>#REF!</v>
      </c>
      <c r="E265" s="11" t="e">
        <f t="shared" si="17"/>
        <v>#REF!</v>
      </c>
      <c r="F265" s="12" t="e">
        <f t="shared" ref="F265:F328" si="19">SUM(D265:E265)</f>
        <v>#REF!</v>
      </c>
    </row>
    <row r="266" spans="1:6" x14ac:dyDescent="0.2">
      <c r="A266" s="117"/>
      <c r="B266" s="10">
        <v>259</v>
      </c>
      <c r="C266" s="11" t="e">
        <f t="shared" si="18"/>
        <v>#REF!</v>
      </c>
      <c r="D266" s="11" t="e">
        <f t="shared" si="16"/>
        <v>#REF!</v>
      </c>
      <c r="E266" s="11" t="e">
        <f t="shared" si="17"/>
        <v>#REF!</v>
      </c>
      <c r="F266" s="12" t="e">
        <f t="shared" si="19"/>
        <v>#REF!</v>
      </c>
    </row>
    <row r="267" spans="1:6" x14ac:dyDescent="0.2">
      <c r="A267" s="117"/>
      <c r="B267" s="10">
        <v>260</v>
      </c>
      <c r="C267" s="11" t="e">
        <f t="shared" si="18"/>
        <v>#REF!</v>
      </c>
      <c r="D267" s="11" t="e">
        <f t="shared" si="16"/>
        <v>#REF!</v>
      </c>
      <c r="E267" s="11" t="e">
        <f t="shared" si="17"/>
        <v>#REF!</v>
      </c>
      <c r="F267" s="12" t="e">
        <f t="shared" si="19"/>
        <v>#REF!</v>
      </c>
    </row>
    <row r="268" spans="1:6" x14ac:dyDescent="0.2">
      <c r="A268" s="117"/>
      <c r="B268" s="10">
        <v>261</v>
      </c>
      <c r="C268" s="11" t="e">
        <f t="shared" si="18"/>
        <v>#REF!</v>
      </c>
      <c r="D268" s="11" t="e">
        <f t="shared" si="16"/>
        <v>#REF!</v>
      </c>
      <c r="E268" s="11" t="e">
        <f t="shared" si="17"/>
        <v>#REF!</v>
      </c>
      <c r="F268" s="12" t="e">
        <f t="shared" si="19"/>
        <v>#REF!</v>
      </c>
    </row>
    <row r="269" spans="1:6" x14ac:dyDescent="0.2">
      <c r="A269" s="117"/>
      <c r="B269" s="10">
        <v>262</v>
      </c>
      <c r="C269" s="11" t="e">
        <f t="shared" si="18"/>
        <v>#REF!</v>
      </c>
      <c r="D269" s="11" t="e">
        <f t="shared" si="16"/>
        <v>#REF!</v>
      </c>
      <c r="E269" s="11" t="e">
        <f t="shared" si="17"/>
        <v>#REF!</v>
      </c>
      <c r="F269" s="12" t="e">
        <f t="shared" si="19"/>
        <v>#REF!</v>
      </c>
    </row>
    <row r="270" spans="1:6" x14ac:dyDescent="0.2">
      <c r="A270" s="117"/>
      <c r="B270" s="10">
        <v>263</v>
      </c>
      <c r="C270" s="11" t="e">
        <f t="shared" si="18"/>
        <v>#REF!</v>
      </c>
      <c r="D270" s="11" t="e">
        <f t="shared" si="16"/>
        <v>#REF!</v>
      </c>
      <c r="E270" s="11" t="e">
        <f t="shared" si="17"/>
        <v>#REF!</v>
      </c>
      <c r="F270" s="12" t="e">
        <f t="shared" si="19"/>
        <v>#REF!</v>
      </c>
    </row>
    <row r="271" spans="1:6" x14ac:dyDescent="0.2">
      <c r="A271" s="118"/>
      <c r="B271" s="13">
        <v>264</v>
      </c>
      <c r="C271" s="14" t="e">
        <f t="shared" si="18"/>
        <v>#REF!</v>
      </c>
      <c r="D271" s="14" t="e">
        <f t="shared" si="16"/>
        <v>#REF!</v>
      </c>
      <c r="E271" s="14" t="e">
        <f t="shared" si="17"/>
        <v>#REF!</v>
      </c>
      <c r="F271" s="15" t="e">
        <f t="shared" si="19"/>
        <v>#REF!</v>
      </c>
    </row>
    <row r="272" spans="1:6" ht="12.75" customHeight="1" x14ac:dyDescent="0.2">
      <c r="A272" s="116" t="s">
        <v>98</v>
      </c>
      <c r="B272" s="7">
        <v>265</v>
      </c>
      <c r="C272" s="8" t="e">
        <f t="shared" si="18"/>
        <v>#REF!</v>
      </c>
      <c r="D272" s="8" t="e">
        <f t="shared" si="16"/>
        <v>#REF!</v>
      </c>
      <c r="E272" s="8" t="e">
        <f t="shared" si="17"/>
        <v>#REF!</v>
      </c>
      <c r="F272" s="9" t="e">
        <f t="shared" si="19"/>
        <v>#REF!</v>
      </c>
    </row>
    <row r="273" spans="1:6" x14ac:dyDescent="0.2">
      <c r="A273" s="117"/>
      <c r="B273" s="10">
        <v>266</v>
      </c>
      <c r="C273" s="11" t="e">
        <f t="shared" si="18"/>
        <v>#REF!</v>
      </c>
      <c r="D273" s="11" t="e">
        <f t="shared" si="16"/>
        <v>#REF!</v>
      </c>
      <c r="E273" s="11" t="e">
        <f t="shared" si="17"/>
        <v>#REF!</v>
      </c>
      <c r="F273" s="12" t="e">
        <f t="shared" si="19"/>
        <v>#REF!</v>
      </c>
    </row>
    <row r="274" spans="1:6" x14ac:dyDescent="0.2">
      <c r="A274" s="117"/>
      <c r="B274" s="10">
        <v>267</v>
      </c>
      <c r="C274" s="11" t="e">
        <f t="shared" si="18"/>
        <v>#REF!</v>
      </c>
      <c r="D274" s="11" t="e">
        <f t="shared" si="16"/>
        <v>#REF!</v>
      </c>
      <c r="E274" s="11" t="e">
        <f t="shared" si="17"/>
        <v>#REF!</v>
      </c>
      <c r="F274" s="12" t="e">
        <f t="shared" si="19"/>
        <v>#REF!</v>
      </c>
    </row>
    <row r="275" spans="1:6" x14ac:dyDescent="0.2">
      <c r="A275" s="117"/>
      <c r="B275" s="10">
        <v>268</v>
      </c>
      <c r="C275" s="11" t="e">
        <f t="shared" si="18"/>
        <v>#REF!</v>
      </c>
      <c r="D275" s="11" t="e">
        <f t="shared" si="16"/>
        <v>#REF!</v>
      </c>
      <c r="E275" s="11" t="e">
        <f t="shared" si="17"/>
        <v>#REF!</v>
      </c>
      <c r="F275" s="12" t="e">
        <f t="shared" si="19"/>
        <v>#REF!</v>
      </c>
    </row>
    <row r="276" spans="1:6" x14ac:dyDescent="0.2">
      <c r="A276" s="117"/>
      <c r="B276" s="10">
        <v>269</v>
      </c>
      <c r="C276" s="11" t="e">
        <f t="shared" si="18"/>
        <v>#REF!</v>
      </c>
      <c r="D276" s="11" t="e">
        <f t="shared" si="16"/>
        <v>#REF!</v>
      </c>
      <c r="E276" s="11" t="e">
        <f t="shared" si="17"/>
        <v>#REF!</v>
      </c>
      <c r="F276" s="12" t="e">
        <f t="shared" si="19"/>
        <v>#REF!</v>
      </c>
    </row>
    <row r="277" spans="1:6" x14ac:dyDescent="0.2">
      <c r="A277" s="117"/>
      <c r="B277" s="10">
        <v>270</v>
      </c>
      <c r="C277" s="11" t="e">
        <f t="shared" si="18"/>
        <v>#REF!</v>
      </c>
      <c r="D277" s="11" t="e">
        <f t="shared" si="16"/>
        <v>#REF!</v>
      </c>
      <c r="E277" s="11" t="e">
        <f t="shared" si="17"/>
        <v>#REF!</v>
      </c>
      <c r="F277" s="12" t="e">
        <f t="shared" si="19"/>
        <v>#REF!</v>
      </c>
    </row>
    <row r="278" spans="1:6" x14ac:dyDescent="0.2">
      <c r="A278" s="117"/>
      <c r="B278" s="10">
        <v>271</v>
      </c>
      <c r="C278" s="11" t="e">
        <f t="shared" si="18"/>
        <v>#REF!</v>
      </c>
      <c r="D278" s="11" t="e">
        <f t="shared" si="16"/>
        <v>#REF!</v>
      </c>
      <c r="E278" s="11" t="e">
        <f t="shared" si="17"/>
        <v>#REF!</v>
      </c>
      <c r="F278" s="12" t="e">
        <f t="shared" si="19"/>
        <v>#REF!</v>
      </c>
    </row>
    <row r="279" spans="1:6" x14ac:dyDescent="0.2">
      <c r="A279" s="117"/>
      <c r="B279" s="10">
        <v>272</v>
      </c>
      <c r="C279" s="11" t="e">
        <f t="shared" si="18"/>
        <v>#REF!</v>
      </c>
      <c r="D279" s="11" t="e">
        <f t="shared" si="16"/>
        <v>#REF!</v>
      </c>
      <c r="E279" s="11" t="e">
        <f t="shared" si="17"/>
        <v>#REF!</v>
      </c>
      <c r="F279" s="12" t="e">
        <f t="shared" si="19"/>
        <v>#REF!</v>
      </c>
    </row>
    <row r="280" spans="1:6" x14ac:dyDescent="0.2">
      <c r="A280" s="117"/>
      <c r="B280" s="10">
        <v>273</v>
      </c>
      <c r="C280" s="11" t="e">
        <f t="shared" si="18"/>
        <v>#REF!</v>
      </c>
      <c r="D280" s="11" t="e">
        <f t="shared" si="16"/>
        <v>#REF!</v>
      </c>
      <c r="E280" s="11" t="e">
        <f t="shared" si="17"/>
        <v>#REF!</v>
      </c>
      <c r="F280" s="12" t="e">
        <f t="shared" si="19"/>
        <v>#REF!</v>
      </c>
    </row>
    <row r="281" spans="1:6" x14ac:dyDescent="0.2">
      <c r="A281" s="117"/>
      <c r="B281" s="10">
        <v>274</v>
      </c>
      <c r="C281" s="11" t="e">
        <f t="shared" si="18"/>
        <v>#REF!</v>
      </c>
      <c r="D281" s="11" t="e">
        <f t="shared" si="16"/>
        <v>#REF!</v>
      </c>
      <c r="E281" s="11" t="e">
        <f t="shared" si="17"/>
        <v>#REF!</v>
      </c>
      <c r="F281" s="12" t="e">
        <f t="shared" si="19"/>
        <v>#REF!</v>
      </c>
    </row>
    <row r="282" spans="1:6" x14ac:dyDescent="0.2">
      <c r="A282" s="117"/>
      <c r="B282" s="10">
        <v>275</v>
      </c>
      <c r="C282" s="11" t="e">
        <f t="shared" si="18"/>
        <v>#REF!</v>
      </c>
      <c r="D282" s="11" t="e">
        <f t="shared" si="16"/>
        <v>#REF!</v>
      </c>
      <c r="E282" s="11" t="e">
        <f t="shared" si="17"/>
        <v>#REF!</v>
      </c>
      <c r="F282" s="12" t="e">
        <f t="shared" si="19"/>
        <v>#REF!</v>
      </c>
    </row>
    <row r="283" spans="1:6" x14ac:dyDescent="0.2">
      <c r="A283" s="118"/>
      <c r="B283" s="13">
        <v>276</v>
      </c>
      <c r="C283" s="14" t="e">
        <f t="shared" si="18"/>
        <v>#REF!</v>
      </c>
      <c r="D283" s="14" t="e">
        <f t="shared" si="16"/>
        <v>#REF!</v>
      </c>
      <c r="E283" s="14" t="e">
        <f t="shared" si="17"/>
        <v>#REF!</v>
      </c>
      <c r="F283" s="15" t="e">
        <f t="shared" si="19"/>
        <v>#REF!</v>
      </c>
    </row>
    <row r="284" spans="1:6" ht="12.75" customHeight="1" x14ac:dyDescent="0.2">
      <c r="A284" s="116" t="s">
        <v>99</v>
      </c>
      <c r="B284" s="7">
        <v>277</v>
      </c>
      <c r="C284" s="8" t="e">
        <f t="shared" si="18"/>
        <v>#REF!</v>
      </c>
      <c r="D284" s="8" t="e">
        <f t="shared" si="16"/>
        <v>#REF!</v>
      </c>
      <c r="E284" s="8" t="e">
        <f t="shared" si="17"/>
        <v>#REF!</v>
      </c>
      <c r="F284" s="9" t="e">
        <f t="shared" si="19"/>
        <v>#REF!</v>
      </c>
    </row>
    <row r="285" spans="1:6" x14ac:dyDescent="0.2">
      <c r="A285" s="117"/>
      <c r="B285" s="10">
        <v>278</v>
      </c>
      <c r="C285" s="11" t="e">
        <f t="shared" si="18"/>
        <v>#REF!</v>
      </c>
      <c r="D285" s="11" t="e">
        <f t="shared" si="16"/>
        <v>#REF!</v>
      </c>
      <c r="E285" s="11" t="e">
        <f t="shared" si="17"/>
        <v>#REF!</v>
      </c>
      <c r="F285" s="12" t="e">
        <f t="shared" si="19"/>
        <v>#REF!</v>
      </c>
    </row>
    <row r="286" spans="1:6" x14ac:dyDescent="0.2">
      <c r="A286" s="117"/>
      <c r="B286" s="10">
        <v>279</v>
      </c>
      <c r="C286" s="11" t="e">
        <f t="shared" si="18"/>
        <v>#REF!</v>
      </c>
      <c r="D286" s="11" t="e">
        <f t="shared" si="16"/>
        <v>#REF!</v>
      </c>
      <c r="E286" s="11" t="e">
        <f t="shared" si="17"/>
        <v>#REF!</v>
      </c>
      <c r="F286" s="12" t="e">
        <f t="shared" si="19"/>
        <v>#REF!</v>
      </c>
    </row>
    <row r="287" spans="1:6" x14ac:dyDescent="0.2">
      <c r="A287" s="117"/>
      <c r="B287" s="10">
        <v>280</v>
      </c>
      <c r="C287" s="11" t="e">
        <f t="shared" si="18"/>
        <v>#REF!</v>
      </c>
      <c r="D287" s="11" t="e">
        <f t="shared" si="16"/>
        <v>#REF!</v>
      </c>
      <c r="E287" s="11" t="e">
        <f t="shared" si="17"/>
        <v>#REF!</v>
      </c>
      <c r="F287" s="12" t="e">
        <f t="shared" si="19"/>
        <v>#REF!</v>
      </c>
    </row>
    <row r="288" spans="1:6" x14ac:dyDescent="0.2">
      <c r="A288" s="117"/>
      <c r="B288" s="10">
        <v>281</v>
      </c>
      <c r="C288" s="11" t="e">
        <f t="shared" si="18"/>
        <v>#REF!</v>
      </c>
      <c r="D288" s="11" t="e">
        <f t="shared" si="16"/>
        <v>#REF!</v>
      </c>
      <c r="E288" s="11" t="e">
        <f t="shared" si="17"/>
        <v>#REF!</v>
      </c>
      <c r="F288" s="12" t="e">
        <f t="shared" si="19"/>
        <v>#REF!</v>
      </c>
    </row>
    <row r="289" spans="1:6" x14ac:dyDescent="0.2">
      <c r="A289" s="117"/>
      <c r="B289" s="10">
        <v>282</v>
      </c>
      <c r="C289" s="11" t="e">
        <f t="shared" si="18"/>
        <v>#REF!</v>
      </c>
      <c r="D289" s="11" t="e">
        <f t="shared" si="16"/>
        <v>#REF!</v>
      </c>
      <c r="E289" s="11" t="e">
        <f t="shared" si="17"/>
        <v>#REF!</v>
      </c>
      <c r="F289" s="12" t="e">
        <f t="shared" si="19"/>
        <v>#REF!</v>
      </c>
    </row>
    <row r="290" spans="1:6" x14ac:dyDescent="0.2">
      <c r="A290" s="117"/>
      <c r="B290" s="10">
        <v>283</v>
      </c>
      <c r="C290" s="11" t="e">
        <f t="shared" si="18"/>
        <v>#REF!</v>
      </c>
      <c r="D290" s="11" t="e">
        <f t="shared" si="16"/>
        <v>#REF!</v>
      </c>
      <c r="E290" s="11" t="e">
        <f t="shared" si="17"/>
        <v>#REF!</v>
      </c>
      <c r="F290" s="12" t="e">
        <f t="shared" si="19"/>
        <v>#REF!</v>
      </c>
    </row>
    <row r="291" spans="1:6" x14ac:dyDescent="0.2">
      <c r="A291" s="117"/>
      <c r="B291" s="10">
        <v>284</v>
      </c>
      <c r="C291" s="11" t="e">
        <f t="shared" si="18"/>
        <v>#REF!</v>
      </c>
      <c r="D291" s="11" t="e">
        <f t="shared" si="16"/>
        <v>#REF!</v>
      </c>
      <c r="E291" s="11" t="e">
        <f t="shared" si="17"/>
        <v>#REF!</v>
      </c>
      <c r="F291" s="12" t="e">
        <f t="shared" si="19"/>
        <v>#REF!</v>
      </c>
    </row>
    <row r="292" spans="1:6" x14ac:dyDescent="0.2">
      <c r="A292" s="117"/>
      <c r="B292" s="10">
        <v>285</v>
      </c>
      <c r="C292" s="11" t="e">
        <f t="shared" si="18"/>
        <v>#REF!</v>
      </c>
      <c r="D292" s="11" t="e">
        <f t="shared" si="16"/>
        <v>#REF!</v>
      </c>
      <c r="E292" s="11" t="e">
        <f t="shared" si="17"/>
        <v>#REF!</v>
      </c>
      <c r="F292" s="12" t="e">
        <f t="shared" si="19"/>
        <v>#REF!</v>
      </c>
    </row>
    <row r="293" spans="1:6" x14ac:dyDescent="0.2">
      <c r="A293" s="117"/>
      <c r="B293" s="10">
        <v>286</v>
      </c>
      <c r="C293" s="11" t="e">
        <f t="shared" si="18"/>
        <v>#REF!</v>
      </c>
      <c r="D293" s="11" t="e">
        <f t="shared" si="16"/>
        <v>#REF!</v>
      </c>
      <c r="E293" s="11" t="e">
        <f t="shared" si="17"/>
        <v>#REF!</v>
      </c>
      <c r="F293" s="12" t="e">
        <f t="shared" si="19"/>
        <v>#REF!</v>
      </c>
    </row>
    <row r="294" spans="1:6" x14ac:dyDescent="0.2">
      <c r="A294" s="117"/>
      <c r="B294" s="10">
        <v>287</v>
      </c>
      <c r="C294" s="11" t="e">
        <f t="shared" si="18"/>
        <v>#REF!</v>
      </c>
      <c r="D294" s="11" t="e">
        <f t="shared" si="16"/>
        <v>#REF!</v>
      </c>
      <c r="E294" s="11" t="e">
        <f t="shared" si="17"/>
        <v>#REF!</v>
      </c>
      <c r="F294" s="12" t="e">
        <f t="shared" si="19"/>
        <v>#REF!</v>
      </c>
    </row>
    <row r="295" spans="1:6" x14ac:dyDescent="0.2">
      <c r="A295" s="118"/>
      <c r="B295" s="13">
        <v>288</v>
      </c>
      <c r="C295" s="14" t="e">
        <f t="shared" si="18"/>
        <v>#REF!</v>
      </c>
      <c r="D295" s="14" t="e">
        <f t="shared" si="16"/>
        <v>#REF!</v>
      </c>
      <c r="E295" s="14" t="e">
        <f t="shared" si="17"/>
        <v>#REF!</v>
      </c>
      <c r="F295" s="15" t="e">
        <f t="shared" si="19"/>
        <v>#REF!</v>
      </c>
    </row>
    <row r="296" spans="1:6" ht="12.75" customHeight="1" x14ac:dyDescent="0.2">
      <c r="A296" s="116" t="s">
        <v>100</v>
      </c>
      <c r="B296" s="7">
        <v>289</v>
      </c>
      <c r="C296" s="8" t="e">
        <f t="shared" si="18"/>
        <v>#REF!</v>
      </c>
      <c r="D296" s="8" t="e">
        <f t="shared" si="16"/>
        <v>#REF!</v>
      </c>
      <c r="E296" s="8" t="e">
        <f t="shared" si="17"/>
        <v>#REF!</v>
      </c>
      <c r="F296" s="9" t="e">
        <f t="shared" si="19"/>
        <v>#REF!</v>
      </c>
    </row>
    <row r="297" spans="1:6" x14ac:dyDescent="0.2">
      <c r="A297" s="117"/>
      <c r="B297" s="10">
        <v>290</v>
      </c>
      <c r="C297" s="11" t="e">
        <f t="shared" si="18"/>
        <v>#REF!</v>
      </c>
      <c r="D297" s="11" t="e">
        <f t="shared" si="16"/>
        <v>#REF!</v>
      </c>
      <c r="E297" s="11" t="e">
        <f t="shared" si="17"/>
        <v>#REF!</v>
      </c>
      <c r="F297" s="12" t="e">
        <f t="shared" si="19"/>
        <v>#REF!</v>
      </c>
    </row>
    <row r="298" spans="1:6" x14ac:dyDescent="0.2">
      <c r="A298" s="117"/>
      <c r="B298" s="10">
        <v>291</v>
      </c>
      <c r="C298" s="11" t="e">
        <f t="shared" si="18"/>
        <v>#REF!</v>
      </c>
      <c r="D298" s="11" t="e">
        <f t="shared" si="16"/>
        <v>#REF!</v>
      </c>
      <c r="E298" s="11" t="e">
        <f t="shared" si="17"/>
        <v>#REF!</v>
      </c>
      <c r="F298" s="12" t="e">
        <f t="shared" si="19"/>
        <v>#REF!</v>
      </c>
    </row>
    <row r="299" spans="1:6" x14ac:dyDescent="0.2">
      <c r="A299" s="117"/>
      <c r="B299" s="10">
        <v>292</v>
      </c>
      <c r="C299" s="11" t="e">
        <f t="shared" si="18"/>
        <v>#REF!</v>
      </c>
      <c r="D299" s="11" t="e">
        <f t="shared" si="16"/>
        <v>#REF!</v>
      </c>
      <c r="E299" s="11" t="e">
        <f t="shared" si="17"/>
        <v>#REF!</v>
      </c>
      <c r="F299" s="12" t="e">
        <f t="shared" si="19"/>
        <v>#REF!</v>
      </c>
    </row>
    <row r="300" spans="1:6" x14ac:dyDescent="0.2">
      <c r="A300" s="117"/>
      <c r="B300" s="10">
        <v>293</v>
      </c>
      <c r="C300" s="11" t="e">
        <f t="shared" si="18"/>
        <v>#REF!</v>
      </c>
      <c r="D300" s="11" t="e">
        <f t="shared" si="16"/>
        <v>#REF!</v>
      </c>
      <c r="E300" s="11" t="e">
        <f t="shared" si="17"/>
        <v>#REF!</v>
      </c>
      <c r="F300" s="12" t="e">
        <f t="shared" si="19"/>
        <v>#REF!</v>
      </c>
    </row>
    <row r="301" spans="1:6" x14ac:dyDescent="0.2">
      <c r="A301" s="117"/>
      <c r="B301" s="10">
        <v>294</v>
      </c>
      <c r="C301" s="11" t="e">
        <f t="shared" si="18"/>
        <v>#REF!</v>
      </c>
      <c r="D301" s="11" t="e">
        <f t="shared" si="16"/>
        <v>#REF!</v>
      </c>
      <c r="E301" s="11" t="e">
        <f t="shared" si="17"/>
        <v>#REF!</v>
      </c>
      <c r="F301" s="12" t="e">
        <f t="shared" si="19"/>
        <v>#REF!</v>
      </c>
    </row>
    <row r="302" spans="1:6" x14ac:dyDescent="0.2">
      <c r="A302" s="117"/>
      <c r="B302" s="10">
        <v>295</v>
      </c>
      <c r="C302" s="11" t="e">
        <f t="shared" si="18"/>
        <v>#REF!</v>
      </c>
      <c r="D302" s="11" t="e">
        <f t="shared" si="16"/>
        <v>#REF!</v>
      </c>
      <c r="E302" s="11" t="e">
        <f t="shared" si="17"/>
        <v>#REF!</v>
      </c>
      <c r="F302" s="12" t="e">
        <f t="shared" si="19"/>
        <v>#REF!</v>
      </c>
    </row>
    <row r="303" spans="1:6" x14ac:dyDescent="0.2">
      <c r="A303" s="117"/>
      <c r="B303" s="10">
        <v>296</v>
      </c>
      <c r="C303" s="11" t="e">
        <f t="shared" si="18"/>
        <v>#REF!</v>
      </c>
      <c r="D303" s="11" t="e">
        <f t="shared" si="16"/>
        <v>#REF!</v>
      </c>
      <c r="E303" s="11" t="e">
        <f t="shared" si="17"/>
        <v>#REF!</v>
      </c>
      <c r="F303" s="12" t="e">
        <f t="shared" si="19"/>
        <v>#REF!</v>
      </c>
    </row>
    <row r="304" spans="1:6" x14ac:dyDescent="0.2">
      <c r="A304" s="117"/>
      <c r="B304" s="10">
        <v>297</v>
      </c>
      <c r="C304" s="11" t="e">
        <f t="shared" si="18"/>
        <v>#REF!</v>
      </c>
      <c r="D304" s="11" t="e">
        <f t="shared" si="16"/>
        <v>#REF!</v>
      </c>
      <c r="E304" s="11" t="e">
        <f t="shared" si="17"/>
        <v>#REF!</v>
      </c>
      <c r="F304" s="12" t="e">
        <f t="shared" si="19"/>
        <v>#REF!</v>
      </c>
    </row>
    <row r="305" spans="1:6" x14ac:dyDescent="0.2">
      <c r="A305" s="117"/>
      <c r="B305" s="10">
        <v>298</v>
      </c>
      <c r="C305" s="11" t="e">
        <f t="shared" si="18"/>
        <v>#REF!</v>
      </c>
      <c r="D305" s="11" t="e">
        <f t="shared" si="16"/>
        <v>#REF!</v>
      </c>
      <c r="E305" s="11" t="e">
        <f t="shared" si="17"/>
        <v>#REF!</v>
      </c>
      <c r="F305" s="12" t="e">
        <f t="shared" si="19"/>
        <v>#REF!</v>
      </c>
    </row>
    <row r="306" spans="1:6" x14ac:dyDescent="0.2">
      <c r="A306" s="117"/>
      <c r="B306" s="10">
        <v>299</v>
      </c>
      <c r="C306" s="11" t="e">
        <f t="shared" si="18"/>
        <v>#REF!</v>
      </c>
      <c r="D306" s="11" t="e">
        <f t="shared" si="16"/>
        <v>#REF!</v>
      </c>
      <c r="E306" s="11" t="e">
        <f t="shared" si="17"/>
        <v>#REF!</v>
      </c>
      <c r="F306" s="12" t="e">
        <f t="shared" si="19"/>
        <v>#REF!</v>
      </c>
    </row>
    <row r="307" spans="1:6" x14ac:dyDescent="0.2">
      <c r="A307" s="118"/>
      <c r="B307" s="13">
        <v>300</v>
      </c>
      <c r="C307" s="14" t="e">
        <f t="shared" si="18"/>
        <v>#REF!</v>
      </c>
      <c r="D307" s="14" t="e">
        <f t="shared" si="16"/>
        <v>#REF!</v>
      </c>
      <c r="E307" s="14" t="e">
        <f t="shared" si="17"/>
        <v>#REF!</v>
      </c>
      <c r="F307" s="15" t="e">
        <f t="shared" si="19"/>
        <v>#REF!</v>
      </c>
    </row>
    <row r="308" spans="1:6" ht="12.75" customHeight="1" x14ac:dyDescent="0.2">
      <c r="A308" s="116" t="s">
        <v>101</v>
      </c>
      <c r="B308" s="7">
        <v>301</v>
      </c>
      <c r="C308" s="8" t="e">
        <f t="shared" si="18"/>
        <v>#REF!</v>
      </c>
      <c r="D308" s="8" t="e">
        <f t="shared" si="16"/>
        <v>#REF!</v>
      </c>
      <c r="E308" s="8" t="e">
        <f t="shared" si="17"/>
        <v>#REF!</v>
      </c>
      <c r="F308" s="9" t="e">
        <f t="shared" si="19"/>
        <v>#REF!</v>
      </c>
    </row>
    <row r="309" spans="1:6" x14ac:dyDescent="0.2">
      <c r="A309" s="117"/>
      <c r="B309" s="10">
        <v>302</v>
      </c>
      <c r="C309" s="11" t="e">
        <f t="shared" si="18"/>
        <v>#REF!</v>
      </c>
      <c r="D309" s="11" t="e">
        <f t="shared" si="16"/>
        <v>#REF!</v>
      </c>
      <c r="E309" s="11" t="e">
        <f t="shared" si="17"/>
        <v>#REF!</v>
      </c>
      <c r="F309" s="12" t="e">
        <f t="shared" si="19"/>
        <v>#REF!</v>
      </c>
    </row>
    <row r="310" spans="1:6" x14ac:dyDescent="0.2">
      <c r="A310" s="117"/>
      <c r="B310" s="10">
        <v>303</v>
      </c>
      <c r="C310" s="11" t="e">
        <f t="shared" si="18"/>
        <v>#REF!</v>
      </c>
      <c r="D310" s="11" t="e">
        <f t="shared" si="16"/>
        <v>#REF!</v>
      </c>
      <c r="E310" s="11" t="e">
        <f t="shared" si="17"/>
        <v>#REF!</v>
      </c>
      <c r="F310" s="12" t="e">
        <f t="shared" si="19"/>
        <v>#REF!</v>
      </c>
    </row>
    <row r="311" spans="1:6" x14ac:dyDescent="0.2">
      <c r="A311" s="117"/>
      <c r="B311" s="10">
        <v>304</v>
      </c>
      <c r="C311" s="11" t="e">
        <f t="shared" si="18"/>
        <v>#REF!</v>
      </c>
      <c r="D311" s="11" t="e">
        <f t="shared" si="16"/>
        <v>#REF!</v>
      </c>
      <c r="E311" s="11" t="e">
        <f t="shared" si="17"/>
        <v>#REF!</v>
      </c>
      <c r="F311" s="12" t="e">
        <f t="shared" si="19"/>
        <v>#REF!</v>
      </c>
    </row>
    <row r="312" spans="1:6" x14ac:dyDescent="0.2">
      <c r="A312" s="117"/>
      <c r="B312" s="10">
        <v>305</v>
      </c>
      <c r="C312" s="11" t="e">
        <f t="shared" si="18"/>
        <v>#REF!</v>
      </c>
      <c r="D312" s="11" t="e">
        <f t="shared" si="16"/>
        <v>#REF!</v>
      </c>
      <c r="E312" s="11" t="e">
        <f t="shared" si="17"/>
        <v>#REF!</v>
      </c>
      <c r="F312" s="12" t="e">
        <f t="shared" si="19"/>
        <v>#REF!</v>
      </c>
    </row>
    <row r="313" spans="1:6" x14ac:dyDescent="0.2">
      <c r="A313" s="117"/>
      <c r="B313" s="10">
        <v>306</v>
      </c>
      <c r="C313" s="11" t="e">
        <f t="shared" si="18"/>
        <v>#REF!</v>
      </c>
      <c r="D313" s="11" t="e">
        <f t="shared" si="16"/>
        <v>#REF!</v>
      </c>
      <c r="E313" s="11" t="e">
        <f t="shared" si="17"/>
        <v>#REF!</v>
      </c>
      <c r="F313" s="12" t="e">
        <f t="shared" si="19"/>
        <v>#REF!</v>
      </c>
    </row>
    <row r="314" spans="1:6" x14ac:dyDescent="0.2">
      <c r="A314" s="117"/>
      <c r="B314" s="10">
        <v>307</v>
      </c>
      <c r="C314" s="11" t="e">
        <f t="shared" si="18"/>
        <v>#REF!</v>
      </c>
      <c r="D314" s="11" t="e">
        <f t="shared" si="16"/>
        <v>#REF!</v>
      </c>
      <c r="E314" s="11" t="e">
        <f t="shared" si="17"/>
        <v>#REF!</v>
      </c>
      <c r="F314" s="12" t="e">
        <f t="shared" si="19"/>
        <v>#REF!</v>
      </c>
    </row>
    <row r="315" spans="1:6" x14ac:dyDescent="0.2">
      <c r="A315" s="117"/>
      <c r="B315" s="10">
        <v>308</v>
      </c>
      <c r="C315" s="11" t="e">
        <f t="shared" si="18"/>
        <v>#REF!</v>
      </c>
      <c r="D315" s="11" t="e">
        <f t="shared" si="16"/>
        <v>#REF!</v>
      </c>
      <c r="E315" s="11" t="e">
        <f t="shared" si="17"/>
        <v>#REF!</v>
      </c>
      <c r="F315" s="12" t="e">
        <f t="shared" si="19"/>
        <v>#REF!</v>
      </c>
    </row>
    <row r="316" spans="1:6" x14ac:dyDescent="0.2">
      <c r="A316" s="117"/>
      <c r="B316" s="10">
        <v>309</v>
      </c>
      <c r="C316" s="11" t="e">
        <f t="shared" si="18"/>
        <v>#REF!</v>
      </c>
      <c r="D316" s="11" t="e">
        <f t="shared" si="16"/>
        <v>#REF!</v>
      </c>
      <c r="E316" s="11" t="e">
        <f t="shared" si="17"/>
        <v>#REF!</v>
      </c>
      <c r="F316" s="12" t="e">
        <f t="shared" si="19"/>
        <v>#REF!</v>
      </c>
    </row>
    <row r="317" spans="1:6" x14ac:dyDescent="0.2">
      <c r="A317" s="117"/>
      <c r="B317" s="10">
        <v>310</v>
      </c>
      <c r="C317" s="11" t="e">
        <f t="shared" si="18"/>
        <v>#REF!</v>
      </c>
      <c r="D317" s="11" t="e">
        <f t="shared" si="16"/>
        <v>#REF!</v>
      </c>
      <c r="E317" s="11" t="e">
        <f t="shared" si="17"/>
        <v>#REF!</v>
      </c>
      <c r="F317" s="12" t="e">
        <f t="shared" si="19"/>
        <v>#REF!</v>
      </c>
    </row>
    <row r="318" spans="1:6" x14ac:dyDescent="0.2">
      <c r="A318" s="117"/>
      <c r="B318" s="10">
        <v>311</v>
      </c>
      <c r="C318" s="11" t="e">
        <f t="shared" si="18"/>
        <v>#REF!</v>
      </c>
      <c r="D318" s="11" t="e">
        <f t="shared" si="16"/>
        <v>#REF!</v>
      </c>
      <c r="E318" s="11" t="e">
        <f t="shared" si="17"/>
        <v>#REF!</v>
      </c>
      <c r="F318" s="12" t="e">
        <f t="shared" si="19"/>
        <v>#REF!</v>
      </c>
    </row>
    <row r="319" spans="1:6" x14ac:dyDescent="0.2">
      <c r="A319" s="118"/>
      <c r="B319" s="13">
        <v>312</v>
      </c>
      <c r="C319" s="14" t="e">
        <f t="shared" si="18"/>
        <v>#REF!</v>
      </c>
      <c r="D319" s="14" t="e">
        <f t="shared" si="16"/>
        <v>#REF!</v>
      </c>
      <c r="E319" s="14" t="e">
        <f t="shared" si="17"/>
        <v>#REF!</v>
      </c>
      <c r="F319" s="15" t="e">
        <f t="shared" si="19"/>
        <v>#REF!</v>
      </c>
    </row>
    <row r="320" spans="1:6" ht="12.75" customHeight="1" x14ac:dyDescent="0.2">
      <c r="A320" s="116" t="s">
        <v>102</v>
      </c>
      <c r="B320" s="7">
        <v>313</v>
      </c>
      <c r="C320" s="8" t="e">
        <f t="shared" si="18"/>
        <v>#REF!</v>
      </c>
      <c r="D320" s="8" t="e">
        <f t="shared" si="16"/>
        <v>#REF!</v>
      </c>
      <c r="E320" s="8" t="e">
        <f t="shared" si="17"/>
        <v>#REF!</v>
      </c>
      <c r="F320" s="9" t="e">
        <f t="shared" si="19"/>
        <v>#REF!</v>
      </c>
    </row>
    <row r="321" spans="1:6" x14ac:dyDescent="0.2">
      <c r="A321" s="117"/>
      <c r="B321" s="10">
        <v>314</v>
      </c>
      <c r="C321" s="11" t="e">
        <f t="shared" si="18"/>
        <v>#REF!</v>
      </c>
      <c r="D321" s="11" t="e">
        <f t="shared" si="16"/>
        <v>#REF!</v>
      </c>
      <c r="E321" s="11" t="e">
        <f t="shared" si="17"/>
        <v>#REF!</v>
      </c>
      <c r="F321" s="12" t="e">
        <f t="shared" si="19"/>
        <v>#REF!</v>
      </c>
    </row>
    <row r="322" spans="1:6" x14ac:dyDescent="0.2">
      <c r="A322" s="117"/>
      <c r="B322" s="10">
        <v>315</v>
      </c>
      <c r="C322" s="11" t="e">
        <f t="shared" si="18"/>
        <v>#REF!</v>
      </c>
      <c r="D322" s="11" t="e">
        <f t="shared" si="16"/>
        <v>#REF!</v>
      </c>
      <c r="E322" s="11" t="e">
        <f t="shared" si="17"/>
        <v>#REF!</v>
      </c>
      <c r="F322" s="12" t="e">
        <f t="shared" si="19"/>
        <v>#REF!</v>
      </c>
    </row>
    <row r="323" spans="1:6" x14ac:dyDescent="0.2">
      <c r="A323" s="117"/>
      <c r="B323" s="10">
        <v>316</v>
      </c>
      <c r="C323" s="11" t="e">
        <f t="shared" si="18"/>
        <v>#REF!</v>
      </c>
      <c r="D323" s="11" t="e">
        <f t="shared" si="16"/>
        <v>#REF!</v>
      </c>
      <c r="E323" s="11" t="e">
        <f t="shared" si="17"/>
        <v>#REF!</v>
      </c>
      <c r="F323" s="12" t="e">
        <f t="shared" si="19"/>
        <v>#REF!</v>
      </c>
    </row>
    <row r="324" spans="1:6" x14ac:dyDescent="0.2">
      <c r="A324" s="117"/>
      <c r="B324" s="10">
        <v>317</v>
      </c>
      <c r="C324" s="11" t="e">
        <f t="shared" si="18"/>
        <v>#REF!</v>
      </c>
      <c r="D324" s="11" t="e">
        <f t="shared" si="16"/>
        <v>#REF!</v>
      </c>
      <c r="E324" s="11" t="e">
        <f t="shared" si="17"/>
        <v>#REF!</v>
      </c>
      <c r="F324" s="12" t="e">
        <f t="shared" si="19"/>
        <v>#REF!</v>
      </c>
    </row>
    <row r="325" spans="1:6" x14ac:dyDescent="0.2">
      <c r="A325" s="117"/>
      <c r="B325" s="10">
        <v>318</v>
      </c>
      <c r="C325" s="11" t="e">
        <f t="shared" si="18"/>
        <v>#REF!</v>
      </c>
      <c r="D325" s="11" t="e">
        <f t="shared" si="16"/>
        <v>#REF!</v>
      </c>
      <c r="E325" s="11" t="e">
        <f t="shared" si="17"/>
        <v>#REF!</v>
      </c>
      <c r="F325" s="12" t="e">
        <f t="shared" si="19"/>
        <v>#REF!</v>
      </c>
    </row>
    <row r="326" spans="1:6" x14ac:dyDescent="0.2">
      <c r="A326" s="117"/>
      <c r="B326" s="10">
        <v>319</v>
      </c>
      <c r="C326" s="11" t="e">
        <f t="shared" si="18"/>
        <v>#REF!</v>
      </c>
      <c r="D326" s="11" t="e">
        <f t="shared" si="16"/>
        <v>#REF!</v>
      </c>
      <c r="E326" s="11" t="e">
        <f t="shared" si="17"/>
        <v>#REF!</v>
      </c>
      <c r="F326" s="12" t="e">
        <f t="shared" si="19"/>
        <v>#REF!</v>
      </c>
    </row>
    <row r="327" spans="1:6" x14ac:dyDescent="0.2">
      <c r="A327" s="117"/>
      <c r="B327" s="10">
        <v>320</v>
      </c>
      <c r="C327" s="11" t="e">
        <f t="shared" si="18"/>
        <v>#REF!</v>
      </c>
      <c r="D327" s="11" t="e">
        <f t="shared" si="16"/>
        <v>#REF!</v>
      </c>
      <c r="E327" s="11" t="e">
        <f t="shared" si="17"/>
        <v>#REF!</v>
      </c>
      <c r="F327" s="12" t="e">
        <f t="shared" si="19"/>
        <v>#REF!</v>
      </c>
    </row>
    <row r="328" spans="1:6" x14ac:dyDescent="0.2">
      <c r="A328" s="117"/>
      <c r="B328" s="10">
        <v>321</v>
      </c>
      <c r="C328" s="11" t="e">
        <f t="shared" si="18"/>
        <v>#REF!</v>
      </c>
      <c r="D328" s="11" t="e">
        <f t="shared" ref="D328:D367" si="20">PPMT($C$2/12,1,($C$3*12)+1-B328,C328,0)*-1</f>
        <v>#REF!</v>
      </c>
      <c r="E328" s="11" t="e">
        <f t="shared" ref="E328:E367" si="21">IPMT($C$2/12,1,($C$3*12)+1-B328,C328,0)*-1</f>
        <v>#REF!</v>
      </c>
      <c r="F328" s="12" t="e">
        <f t="shared" si="19"/>
        <v>#REF!</v>
      </c>
    </row>
    <row r="329" spans="1:6" x14ac:dyDescent="0.2">
      <c r="A329" s="117"/>
      <c r="B329" s="10">
        <v>322</v>
      </c>
      <c r="C329" s="11" t="e">
        <f t="shared" ref="C329:C367" si="22">C328-D328</f>
        <v>#REF!</v>
      </c>
      <c r="D329" s="11" t="e">
        <f t="shared" si="20"/>
        <v>#REF!</v>
      </c>
      <c r="E329" s="11" t="e">
        <f t="shared" si="21"/>
        <v>#REF!</v>
      </c>
      <c r="F329" s="12" t="e">
        <f t="shared" ref="F329:F367" si="23">SUM(D329:E329)</f>
        <v>#REF!</v>
      </c>
    </row>
    <row r="330" spans="1:6" x14ac:dyDescent="0.2">
      <c r="A330" s="117"/>
      <c r="B330" s="10">
        <v>323</v>
      </c>
      <c r="C330" s="11" t="e">
        <f t="shared" si="22"/>
        <v>#REF!</v>
      </c>
      <c r="D330" s="11" t="e">
        <f t="shared" si="20"/>
        <v>#REF!</v>
      </c>
      <c r="E330" s="11" t="e">
        <f t="shared" si="21"/>
        <v>#REF!</v>
      </c>
      <c r="F330" s="12" t="e">
        <f t="shared" si="23"/>
        <v>#REF!</v>
      </c>
    </row>
    <row r="331" spans="1:6" x14ac:dyDescent="0.2">
      <c r="A331" s="118"/>
      <c r="B331" s="13">
        <v>324</v>
      </c>
      <c r="C331" s="14" t="e">
        <f t="shared" si="22"/>
        <v>#REF!</v>
      </c>
      <c r="D331" s="14" t="e">
        <f t="shared" si="20"/>
        <v>#REF!</v>
      </c>
      <c r="E331" s="14" t="e">
        <f t="shared" si="21"/>
        <v>#REF!</v>
      </c>
      <c r="F331" s="15" t="e">
        <f t="shared" si="23"/>
        <v>#REF!</v>
      </c>
    </row>
    <row r="332" spans="1:6" ht="12.75" customHeight="1" x14ac:dyDescent="0.2">
      <c r="A332" s="116" t="s">
        <v>103</v>
      </c>
      <c r="B332" s="7">
        <v>325</v>
      </c>
      <c r="C332" s="8" t="e">
        <f t="shared" si="22"/>
        <v>#REF!</v>
      </c>
      <c r="D332" s="8" t="e">
        <f t="shared" si="20"/>
        <v>#REF!</v>
      </c>
      <c r="E332" s="8" t="e">
        <f t="shared" si="21"/>
        <v>#REF!</v>
      </c>
      <c r="F332" s="9" t="e">
        <f t="shared" si="23"/>
        <v>#REF!</v>
      </c>
    </row>
    <row r="333" spans="1:6" x14ac:dyDescent="0.2">
      <c r="A333" s="117"/>
      <c r="B333" s="10">
        <v>326</v>
      </c>
      <c r="C333" s="11" t="e">
        <f t="shared" si="22"/>
        <v>#REF!</v>
      </c>
      <c r="D333" s="11" t="e">
        <f t="shared" si="20"/>
        <v>#REF!</v>
      </c>
      <c r="E333" s="11" t="e">
        <f t="shared" si="21"/>
        <v>#REF!</v>
      </c>
      <c r="F333" s="12" t="e">
        <f t="shared" si="23"/>
        <v>#REF!</v>
      </c>
    </row>
    <row r="334" spans="1:6" x14ac:dyDescent="0.2">
      <c r="A334" s="117"/>
      <c r="B334" s="10">
        <v>327</v>
      </c>
      <c r="C334" s="11" t="e">
        <f t="shared" si="22"/>
        <v>#REF!</v>
      </c>
      <c r="D334" s="11" t="e">
        <f t="shared" si="20"/>
        <v>#REF!</v>
      </c>
      <c r="E334" s="11" t="e">
        <f t="shared" si="21"/>
        <v>#REF!</v>
      </c>
      <c r="F334" s="12" t="e">
        <f t="shared" si="23"/>
        <v>#REF!</v>
      </c>
    </row>
    <row r="335" spans="1:6" x14ac:dyDescent="0.2">
      <c r="A335" s="117"/>
      <c r="B335" s="10">
        <v>328</v>
      </c>
      <c r="C335" s="11" t="e">
        <f t="shared" si="22"/>
        <v>#REF!</v>
      </c>
      <c r="D335" s="11" t="e">
        <f t="shared" si="20"/>
        <v>#REF!</v>
      </c>
      <c r="E335" s="11" t="e">
        <f t="shared" si="21"/>
        <v>#REF!</v>
      </c>
      <c r="F335" s="12" t="e">
        <f t="shared" si="23"/>
        <v>#REF!</v>
      </c>
    </row>
    <row r="336" spans="1:6" x14ac:dyDescent="0.2">
      <c r="A336" s="117"/>
      <c r="B336" s="10">
        <v>329</v>
      </c>
      <c r="C336" s="11" t="e">
        <f t="shared" si="22"/>
        <v>#REF!</v>
      </c>
      <c r="D336" s="11" t="e">
        <f t="shared" si="20"/>
        <v>#REF!</v>
      </c>
      <c r="E336" s="11" t="e">
        <f t="shared" si="21"/>
        <v>#REF!</v>
      </c>
      <c r="F336" s="12" t="e">
        <f t="shared" si="23"/>
        <v>#REF!</v>
      </c>
    </row>
    <row r="337" spans="1:6" x14ac:dyDescent="0.2">
      <c r="A337" s="117"/>
      <c r="B337" s="10">
        <v>330</v>
      </c>
      <c r="C337" s="11" t="e">
        <f t="shared" si="22"/>
        <v>#REF!</v>
      </c>
      <c r="D337" s="11" t="e">
        <f t="shared" si="20"/>
        <v>#REF!</v>
      </c>
      <c r="E337" s="11" t="e">
        <f t="shared" si="21"/>
        <v>#REF!</v>
      </c>
      <c r="F337" s="12" t="e">
        <f t="shared" si="23"/>
        <v>#REF!</v>
      </c>
    </row>
    <row r="338" spans="1:6" x14ac:dyDescent="0.2">
      <c r="A338" s="117"/>
      <c r="B338" s="10">
        <v>331</v>
      </c>
      <c r="C338" s="11" t="e">
        <f t="shared" si="22"/>
        <v>#REF!</v>
      </c>
      <c r="D338" s="11" t="e">
        <f t="shared" si="20"/>
        <v>#REF!</v>
      </c>
      <c r="E338" s="11" t="e">
        <f t="shared" si="21"/>
        <v>#REF!</v>
      </c>
      <c r="F338" s="12" t="e">
        <f t="shared" si="23"/>
        <v>#REF!</v>
      </c>
    </row>
    <row r="339" spans="1:6" x14ac:dyDescent="0.2">
      <c r="A339" s="117"/>
      <c r="B339" s="10">
        <v>332</v>
      </c>
      <c r="C339" s="11" t="e">
        <f t="shared" si="22"/>
        <v>#REF!</v>
      </c>
      <c r="D339" s="11" t="e">
        <f t="shared" si="20"/>
        <v>#REF!</v>
      </c>
      <c r="E339" s="11" t="e">
        <f t="shared" si="21"/>
        <v>#REF!</v>
      </c>
      <c r="F339" s="12" t="e">
        <f t="shared" si="23"/>
        <v>#REF!</v>
      </c>
    </row>
    <row r="340" spans="1:6" x14ac:dyDescent="0.2">
      <c r="A340" s="117"/>
      <c r="B340" s="10">
        <v>333</v>
      </c>
      <c r="C340" s="11" t="e">
        <f t="shared" si="22"/>
        <v>#REF!</v>
      </c>
      <c r="D340" s="11" t="e">
        <f t="shared" si="20"/>
        <v>#REF!</v>
      </c>
      <c r="E340" s="11" t="e">
        <f t="shared" si="21"/>
        <v>#REF!</v>
      </c>
      <c r="F340" s="12" t="e">
        <f t="shared" si="23"/>
        <v>#REF!</v>
      </c>
    </row>
    <row r="341" spans="1:6" x14ac:dyDescent="0.2">
      <c r="A341" s="117"/>
      <c r="B341" s="10">
        <v>334</v>
      </c>
      <c r="C341" s="11" t="e">
        <f t="shared" si="22"/>
        <v>#REF!</v>
      </c>
      <c r="D341" s="11" t="e">
        <f t="shared" si="20"/>
        <v>#REF!</v>
      </c>
      <c r="E341" s="11" t="e">
        <f t="shared" si="21"/>
        <v>#REF!</v>
      </c>
      <c r="F341" s="12" t="e">
        <f t="shared" si="23"/>
        <v>#REF!</v>
      </c>
    </row>
    <row r="342" spans="1:6" x14ac:dyDescent="0.2">
      <c r="A342" s="117"/>
      <c r="B342" s="10">
        <v>335</v>
      </c>
      <c r="C342" s="11" t="e">
        <f t="shared" si="22"/>
        <v>#REF!</v>
      </c>
      <c r="D342" s="11" t="e">
        <f t="shared" si="20"/>
        <v>#REF!</v>
      </c>
      <c r="E342" s="11" t="e">
        <f t="shared" si="21"/>
        <v>#REF!</v>
      </c>
      <c r="F342" s="12" t="e">
        <f t="shared" si="23"/>
        <v>#REF!</v>
      </c>
    </row>
    <row r="343" spans="1:6" x14ac:dyDescent="0.2">
      <c r="A343" s="118"/>
      <c r="B343" s="13">
        <v>336</v>
      </c>
      <c r="C343" s="14" t="e">
        <f t="shared" si="22"/>
        <v>#REF!</v>
      </c>
      <c r="D343" s="14" t="e">
        <f t="shared" si="20"/>
        <v>#REF!</v>
      </c>
      <c r="E343" s="14" t="e">
        <f t="shared" si="21"/>
        <v>#REF!</v>
      </c>
      <c r="F343" s="15" t="e">
        <f t="shared" si="23"/>
        <v>#REF!</v>
      </c>
    </row>
    <row r="344" spans="1:6" ht="12.75" customHeight="1" x14ac:dyDescent="0.2">
      <c r="A344" s="116" t="s">
        <v>104</v>
      </c>
      <c r="B344" s="7">
        <v>337</v>
      </c>
      <c r="C344" s="8" t="e">
        <f t="shared" si="22"/>
        <v>#REF!</v>
      </c>
      <c r="D344" s="8" t="e">
        <f t="shared" si="20"/>
        <v>#REF!</v>
      </c>
      <c r="E344" s="8" t="e">
        <f t="shared" si="21"/>
        <v>#REF!</v>
      </c>
      <c r="F344" s="9" t="e">
        <f t="shared" si="23"/>
        <v>#REF!</v>
      </c>
    </row>
    <row r="345" spans="1:6" x14ac:dyDescent="0.2">
      <c r="A345" s="117"/>
      <c r="B345" s="10">
        <v>338</v>
      </c>
      <c r="C345" s="11" t="e">
        <f t="shared" si="22"/>
        <v>#REF!</v>
      </c>
      <c r="D345" s="11" t="e">
        <f t="shared" si="20"/>
        <v>#REF!</v>
      </c>
      <c r="E345" s="11" t="e">
        <f t="shared" si="21"/>
        <v>#REF!</v>
      </c>
      <c r="F345" s="12" t="e">
        <f t="shared" si="23"/>
        <v>#REF!</v>
      </c>
    </row>
    <row r="346" spans="1:6" x14ac:dyDescent="0.2">
      <c r="A346" s="117"/>
      <c r="B346" s="10">
        <v>339</v>
      </c>
      <c r="C346" s="11" t="e">
        <f t="shared" si="22"/>
        <v>#REF!</v>
      </c>
      <c r="D346" s="11" t="e">
        <f t="shared" si="20"/>
        <v>#REF!</v>
      </c>
      <c r="E346" s="11" t="e">
        <f t="shared" si="21"/>
        <v>#REF!</v>
      </c>
      <c r="F346" s="12" t="e">
        <f t="shared" si="23"/>
        <v>#REF!</v>
      </c>
    </row>
    <row r="347" spans="1:6" x14ac:dyDescent="0.2">
      <c r="A347" s="117"/>
      <c r="B347" s="10">
        <v>340</v>
      </c>
      <c r="C347" s="11" t="e">
        <f t="shared" si="22"/>
        <v>#REF!</v>
      </c>
      <c r="D347" s="11" t="e">
        <f t="shared" si="20"/>
        <v>#REF!</v>
      </c>
      <c r="E347" s="11" t="e">
        <f t="shared" si="21"/>
        <v>#REF!</v>
      </c>
      <c r="F347" s="12" t="e">
        <f t="shared" si="23"/>
        <v>#REF!</v>
      </c>
    </row>
    <row r="348" spans="1:6" x14ac:dyDescent="0.2">
      <c r="A348" s="117"/>
      <c r="B348" s="10">
        <v>341</v>
      </c>
      <c r="C348" s="11" t="e">
        <f t="shared" si="22"/>
        <v>#REF!</v>
      </c>
      <c r="D348" s="11" t="e">
        <f t="shared" si="20"/>
        <v>#REF!</v>
      </c>
      <c r="E348" s="11" t="e">
        <f t="shared" si="21"/>
        <v>#REF!</v>
      </c>
      <c r="F348" s="12" t="e">
        <f t="shared" si="23"/>
        <v>#REF!</v>
      </c>
    </row>
    <row r="349" spans="1:6" x14ac:dyDescent="0.2">
      <c r="A349" s="117"/>
      <c r="B349" s="10">
        <v>342</v>
      </c>
      <c r="C349" s="11" t="e">
        <f t="shared" si="22"/>
        <v>#REF!</v>
      </c>
      <c r="D349" s="11" t="e">
        <f t="shared" si="20"/>
        <v>#REF!</v>
      </c>
      <c r="E349" s="11" t="e">
        <f t="shared" si="21"/>
        <v>#REF!</v>
      </c>
      <c r="F349" s="12" t="e">
        <f t="shared" si="23"/>
        <v>#REF!</v>
      </c>
    </row>
    <row r="350" spans="1:6" x14ac:dyDescent="0.2">
      <c r="A350" s="117"/>
      <c r="B350" s="10">
        <v>343</v>
      </c>
      <c r="C350" s="11" t="e">
        <f t="shared" si="22"/>
        <v>#REF!</v>
      </c>
      <c r="D350" s="11" t="e">
        <f t="shared" si="20"/>
        <v>#REF!</v>
      </c>
      <c r="E350" s="11" t="e">
        <f t="shared" si="21"/>
        <v>#REF!</v>
      </c>
      <c r="F350" s="12" t="e">
        <f t="shared" si="23"/>
        <v>#REF!</v>
      </c>
    </row>
    <row r="351" spans="1:6" x14ac:dyDescent="0.2">
      <c r="A351" s="117"/>
      <c r="B351" s="10">
        <v>344</v>
      </c>
      <c r="C351" s="11" t="e">
        <f t="shared" si="22"/>
        <v>#REF!</v>
      </c>
      <c r="D351" s="11" t="e">
        <f t="shared" si="20"/>
        <v>#REF!</v>
      </c>
      <c r="E351" s="11" t="e">
        <f t="shared" si="21"/>
        <v>#REF!</v>
      </c>
      <c r="F351" s="12" t="e">
        <f t="shared" si="23"/>
        <v>#REF!</v>
      </c>
    </row>
    <row r="352" spans="1:6" x14ac:dyDescent="0.2">
      <c r="A352" s="117"/>
      <c r="B352" s="10">
        <v>345</v>
      </c>
      <c r="C352" s="11" t="e">
        <f t="shared" si="22"/>
        <v>#REF!</v>
      </c>
      <c r="D352" s="11" t="e">
        <f t="shared" si="20"/>
        <v>#REF!</v>
      </c>
      <c r="E352" s="11" t="e">
        <f t="shared" si="21"/>
        <v>#REF!</v>
      </c>
      <c r="F352" s="12" t="e">
        <f t="shared" si="23"/>
        <v>#REF!</v>
      </c>
    </row>
    <row r="353" spans="1:6" x14ac:dyDescent="0.2">
      <c r="A353" s="117"/>
      <c r="B353" s="10">
        <v>346</v>
      </c>
      <c r="C353" s="11" t="e">
        <f t="shared" si="22"/>
        <v>#REF!</v>
      </c>
      <c r="D353" s="11" t="e">
        <f t="shared" si="20"/>
        <v>#REF!</v>
      </c>
      <c r="E353" s="11" t="e">
        <f t="shared" si="21"/>
        <v>#REF!</v>
      </c>
      <c r="F353" s="12" t="e">
        <f t="shared" si="23"/>
        <v>#REF!</v>
      </c>
    </row>
    <row r="354" spans="1:6" x14ac:dyDescent="0.2">
      <c r="A354" s="117"/>
      <c r="B354" s="10">
        <v>347</v>
      </c>
      <c r="C354" s="11" t="e">
        <f t="shared" si="22"/>
        <v>#REF!</v>
      </c>
      <c r="D354" s="11" t="e">
        <f t="shared" si="20"/>
        <v>#REF!</v>
      </c>
      <c r="E354" s="11" t="e">
        <f t="shared" si="21"/>
        <v>#REF!</v>
      </c>
      <c r="F354" s="12" t="e">
        <f t="shared" si="23"/>
        <v>#REF!</v>
      </c>
    </row>
    <row r="355" spans="1:6" x14ac:dyDescent="0.2">
      <c r="A355" s="118"/>
      <c r="B355" s="13">
        <v>348</v>
      </c>
      <c r="C355" s="14" t="e">
        <f t="shared" si="22"/>
        <v>#REF!</v>
      </c>
      <c r="D355" s="14" t="e">
        <f t="shared" si="20"/>
        <v>#REF!</v>
      </c>
      <c r="E355" s="14" t="e">
        <f t="shared" si="21"/>
        <v>#REF!</v>
      </c>
      <c r="F355" s="15" t="e">
        <f t="shared" si="23"/>
        <v>#REF!</v>
      </c>
    </row>
    <row r="356" spans="1:6" ht="12.75" customHeight="1" x14ac:dyDescent="0.2">
      <c r="A356" s="116" t="s">
        <v>105</v>
      </c>
      <c r="B356" s="10">
        <v>349</v>
      </c>
      <c r="C356" s="11" t="e">
        <f t="shared" si="22"/>
        <v>#REF!</v>
      </c>
      <c r="D356" s="11" t="e">
        <f t="shared" si="20"/>
        <v>#REF!</v>
      </c>
      <c r="E356" s="11" t="e">
        <f t="shared" si="21"/>
        <v>#REF!</v>
      </c>
      <c r="F356" s="9" t="e">
        <f t="shared" si="23"/>
        <v>#REF!</v>
      </c>
    </row>
    <row r="357" spans="1:6" x14ac:dyDescent="0.2">
      <c r="A357" s="117"/>
      <c r="B357" s="10">
        <v>350</v>
      </c>
      <c r="C357" s="11" t="e">
        <f t="shared" si="22"/>
        <v>#REF!</v>
      </c>
      <c r="D357" s="11" t="e">
        <f t="shared" si="20"/>
        <v>#REF!</v>
      </c>
      <c r="E357" s="11" t="e">
        <f t="shared" si="21"/>
        <v>#REF!</v>
      </c>
      <c r="F357" s="12" t="e">
        <f t="shared" si="23"/>
        <v>#REF!</v>
      </c>
    </row>
    <row r="358" spans="1:6" x14ac:dyDescent="0.2">
      <c r="A358" s="117"/>
      <c r="B358" s="10">
        <v>351</v>
      </c>
      <c r="C358" s="11" t="e">
        <f t="shared" si="22"/>
        <v>#REF!</v>
      </c>
      <c r="D358" s="11" t="e">
        <f t="shared" si="20"/>
        <v>#REF!</v>
      </c>
      <c r="E358" s="11" t="e">
        <f t="shared" si="21"/>
        <v>#REF!</v>
      </c>
      <c r="F358" s="12" t="e">
        <f t="shared" si="23"/>
        <v>#REF!</v>
      </c>
    </row>
    <row r="359" spans="1:6" x14ac:dyDescent="0.2">
      <c r="A359" s="117"/>
      <c r="B359" s="10">
        <v>352</v>
      </c>
      <c r="C359" s="11" t="e">
        <f t="shared" si="22"/>
        <v>#REF!</v>
      </c>
      <c r="D359" s="11" t="e">
        <f t="shared" si="20"/>
        <v>#REF!</v>
      </c>
      <c r="E359" s="11" t="e">
        <f t="shared" si="21"/>
        <v>#REF!</v>
      </c>
      <c r="F359" s="12" t="e">
        <f t="shared" si="23"/>
        <v>#REF!</v>
      </c>
    </row>
    <row r="360" spans="1:6" x14ac:dyDescent="0.2">
      <c r="A360" s="117"/>
      <c r="B360" s="10">
        <v>353</v>
      </c>
      <c r="C360" s="11" t="e">
        <f t="shared" si="22"/>
        <v>#REF!</v>
      </c>
      <c r="D360" s="11" t="e">
        <f t="shared" si="20"/>
        <v>#REF!</v>
      </c>
      <c r="E360" s="11" t="e">
        <f t="shared" si="21"/>
        <v>#REF!</v>
      </c>
      <c r="F360" s="12" t="e">
        <f t="shared" si="23"/>
        <v>#REF!</v>
      </c>
    </row>
    <row r="361" spans="1:6" x14ac:dyDescent="0.2">
      <c r="A361" s="117"/>
      <c r="B361" s="10">
        <v>354</v>
      </c>
      <c r="C361" s="11" t="e">
        <f t="shared" si="22"/>
        <v>#REF!</v>
      </c>
      <c r="D361" s="11" t="e">
        <f t="shared" si="20"/>
        <v>#REF!</v>
      </c>
      <c r="E361" s="11" t="e">
        <f t="shared" si="21"/>
        <v>#REF!</v>
      </c>
      <c r="F361" s="12" t="e">
        <f t="shared" si="23"/>
        <v>#REF!</v>
      </c>
    </row>
    <row r="362" spans="1:6" x14ac:dyDescent="0.2">
      <c r="A362" s="117"/>
      <c r="B362" s="10">
        <v>355</v>
      </c>
      <c r="C362" s="11" t="e">
        <f t="shared" si="22"/>
        <v>#REF!</v>
      </c>
      <c r="D362" s="11" t="e">
        <f t="shared" si="20"/>
        <v>#REF!</v>
      </c>
      <c r="E362" s="11" t="e">
        <f t="shared" si="21"/>
        <v>#REF!</v>
      </c>
      <c r="F362" s="12" t="e">
        <f t="shared" si="23"/>
        <v>#REF!</v>
      </c>
    </row>
    <row r="363" spans="1:6" x14ac:dyDescent="0.2">
      <c r="A363" s="117"/>
      <c r="B363" s="10">
        <v>356</v>
      </c>
      <c r="C363" s="11" t="e">
        <f t="shared" si="22"/>
        <v>#REF!</v>
      </c>
      <c r="D363" s="11" t="e">
        <f t="shared" si="20"/>
        <v>#REF!</v>
      </c>
      <c r="E363" s="11" t="e">
        <f t="shared" si="21"/>
        <v>#REF!</v>
      </c>
      <c r="F363" s="12" t="e">
        <f t="shared" si="23"/>
        <v>#REF!</v>
      </c>
    </row>
    <row r="364" spans="1:6" x14ac:dyDescent="0.2">
      <c r="A364" s="117"/>
      <c r="B364" s="10">
        <v>357</v>
      </c>
      <c r="C364" s="11" t="e">
        <f t="shared" si="22"/>
        <v>#REF!</v>
      </c>
      <c r="D364" s="11" t="e">
        <f t="shared" si="20"/>
        <v>#REF!</v>
      </c>
      <c r="E364" s="11" t="e">
        <f t="shared" si="21"/>
        <v>#REF!</v>
      </c>
      <c r="F364" s="12" t="e">
        <f t="shared" si="23"/>
        <v>#REF!</v>
      </c>
    </row>
    <row r="365" spans="1:6" x14ac:dyDescent="0.2">
      <c r="A365" s="117"/>
      <c r="B365" s="10">
        <v>358</v>
      </c>
      <c r="C365" s="11" t="e">
        <f t="shared" si="22"/>
        <v>#REF!</v>
      </c>
      <c r="D365" s="11" t="e">
        <f t="shared" si="20"/>
        <v>#REF!</v>
      </c>
      <c r="E365" s="11" t="e">
        <f t="shared" si="21"/>
        <v>#REF!</v>
      </c>
      <c r="F365" s="12" t="e">
        <f t="shared" si="23"/>
        <v>#REF!</v>
      </c>
    </row>
    <row r="366" spans="1:6" x14ac:dyDescent="0.2">
      <c r="A366" s="117"/>
      <c r="B366" s="10">
        <v>359</v>
      </c>
      <c r="C366" s="11" t="e">
        <f t="shared" si="22"/>
        <v>#REF!</v>
      </c>
      <c r="D366" s="11" t="e">
        <f t="shared" si="20"/>
        <v>#REF!</v>
      </c>
      <c r="E366" s="11" t="e">
        <f t="shared" si="21"/>
        <v>#REF!</v>
      </c>
      <c r="F366" s="12" t="e">
        <f t="shared" si="23"/>
        <v>#REF!</v>
      </c>
    </row>
    <row r="367" spans="1:6" x14ac:dyDescent="0.2">
      <c r="A367" s="118"/>
      <c r="B367" s="13">
        <v>360</v>
      </c>
      <c r="C367" s="14" t="e">
        <f t="shared" si="22"/>
        <v>#REF!</v>
      </c>
      <c r="D367" s="14" t="e">
        <f t="shared" si="20"/>
        <v>#REF!</v>
      </c>
      <c r="E367" s="14" t="e">
        <f t="shared" si="21"/>
        <v>#REF!</v>
      </c>
      <c r="F367" s="15" t="e">
        <f t="shared" si="23"/>
        <v>#REF!</v>
      </c>
    </row>
    <row r="368" spans="1:6" x14ac:dyDescent="0.2">
      <c r="C368" s="18"/>
    </row>
  </sheetData>
  <mergeCells count="30">
    <mergeCell ref="A344:A355"/>
    <mergeCell ref="A356:A367"/>
    <mergeCell ref="A296:A307"/>
    <mergeCell ref="A308:A319"/>
    <mergeCell ref="A320:A331"/>
    <mergeCell ref="A332:A343"/>
    <mergeCell ref="A248:A259"/>
    <mergeCell ref="A260:A271"/>
    <mergeCell ref="A272:A283"/>
    <mergeCell ref="A284:A295"/>
    <mergeCell ref="A200:A211"/>
    <mergeCell ref="A212:A223"/>
    <mergeCell ref="A224:A235"/>
    <mergeCell ref="A236:A247"/>
    <mergeCell ref="A152:A163"/>
    <mergeCell ref="A164:A175"/>
    <mergeCell ref="A176:A187"/>
    <mergeCell ref="A188:A199"/>
    <mergeCell ref="A104:A115"/>
    <mergeCell ref="A116:A127"/>
    <mergeCell ref="A128:A139"/>
    <mergeCell ref="A140:A151"/>
    <mergeCell ref="A56:A67"/>
    <mergeCell ref="A68:A79"/>
    <mergeCell ref="A80:A91"/>
    <mergeCell ref="A92:A103"/>
    <mergeCell ref="A8:A19"/>
    <mergeCell ref="A20:A31"/>
    <mergeCell ref="A32:A43"/>
    <mergeCell ref="A44:A55"/>
  </mergeCells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368"/>
  <sheetViews>
    <sheetView showGridLines="0" topLeftCell="A34" workbookViewId="0">
      <selection activeCell="F7" sqref="F7"/>
    </sheetView>
  </sheetViews>
  <sheetFormatPr defaultColWidth="29.7109375" defaultRowHeight="12.75" x14ac:dyDescent="0.2"/>
  <cols>
    <col min="1" max="1" width="3.28515625" style="16" bestFit="1" customWidth="1"/>
    <col min="2" max="2" width="9" style="3" bestFit="1" customWidth="1"/>
    <col min="3" max="3" width="11.140625" style="3" bestFit="1" customWidth="1"/>
    <col min="4" max="4" width="18.5703125" style="3" bestFit="1" customWidth="1"/>
    <col min="5" max="5" width="17" style="3" bestFit="1" customWidth="1"/>
    <col min="6" max="6" width="16.42578125" style="3" bestFit="1" customWidth="1"/>
    <col min="7" max="16384" width="29.7109375" style="17"/>
  </cols>
  <sheetData>
    <row r="1" spans="1:10" x14ac:dyDescent="0.2">
      <c r="B1" s="1" t="s">
        <v>68</v>
      </c>
      <c r="C1" s="2">
        <f>'Analysis (2)'!I12</f>
        <v>120000</v>
      </c>
      <c r="G1" s="16"/>
      <c r="H1" s="3"/>
      <c r="I1" s="3"/>
      <c r="J1" s="3"/>
    </row>
    <row r="2" spans="1:10" x14ac:dyDescent="0.2">
      <c r="B2" s="1" t="s">
        <v>70</v>
      </c>
      <c r="C2" s="4">
        <f>'Analysis (2)'!I13</f>
        <v>0.05</v>
      </c>
      <c r="G2" s="16"/>
      <c r="H2" s="3"/>
      <c r="I2" s="3"/>
      <c r="J2" s="3"/>
    </row>
    <row r="3" spans="1:10" x14ac:dyDescent="0.2">
      <c r="B3" s="1" t="s">
        <v>69</v>
      </c>
      <c r="C3" s="19">
        <f>'Analysis (2)'!I14</f>
        <v>30</v>
      </c>
      <c r="G3" s="16"/>
      <c r="H3" s="3"/>
      <c r="I3" s="3"/>
      <c r="J3" s="3"/>
    </row>
    <row r="4" spans="1:10" x14ac:dyDescent="0.2">
      <c r="G4" s="16"/>
      <c r="H4" s="3"/>
      <c r="I4" s="3"/>
      <c r="J4" s="3"/>
    </row>
    <row r="5" spans="1:10" x14ac:dyDescent="0.2">
      <c r="G5" s="16"/>
      <c r="H5" s="3"/>
      <c r="I5" s="3"/>
      <c r="J5" s="3"/>
    </row>
    <row r="6" spans="1:10" x14ac:dyDescent="0.2">
      <c r="G6" s="16"/>
      <c r="H6" s="3"/>
      <c r="I6" s="3"/>
      <c r="J6" s="3"/>
    </row>
    <row r="7" spans="1:10" s="3" customFormat="1" x14ac:dyDescent="0.2">
      <c r="A7" s="5"/>
      <c r="B7" s="6" t="s">
        <v>71</v>
      </c>
      <c r="C7" s="6" t="s">
        <v>72</v>
      </c>
      <c r="D7" s="6" t="s">
        <v>73</v>
      </c>
      <c r="E7" s="6" t="s">
        <v>74</v>
      </c>
      <c r="F7" s="6" t="s">
        <v>75</v>
      </c>
    </row>
    <row r="8" spans="1:10" ht="12.75" customHeight="1" x14ac:dyDescent="0.2">
      <c r="A8" s="116" t="s">
        <v>76</v>
      </c>
      <c r="B8" s="7">
        <v>1</v>
      </c>
      <c r="C8" s="8">
        <f>C1</f>
        <v>120000</v>
      </c>
      <c r="D8" s="8">
        <f t="shared" ref="D8:D71" si="0">PPMT($C$2/12,1,($C$3*12)+1-B8,C8,0)*-1</f>
        <v>144.18594761456686</v>
      </c>
      <c r="E8" s="8">
        <f t="shared" ref="E8:E71" si="1">IPMT($C$2/12,1,($C$3*12)+1-B8,C8,0)*-1</f>
        <v>500</v>
      </c>
      <c r="F8" s="9">
        <f>SUM(E8+D8)</f>
        <v>644.18594761456689</v>
      </c>
    </row>
    <row r="9" spans="1:10" x14ac:dyDescent="0.2">
      <c r="A9" s="117"/>
      <c r="B9" s="10">
        <v>2</v>
      </c>
      <c r="C9" s="11">
        <f t="shared" ref="C9:C72" si="2">C8-D8</f>
        <v>119855.81405238544</v>
      </c>
      <c r="D9" s="11">
        <f t="shared" si="0"/>
        <v>144.78672239629415</v>
      </c>
      <c r="E9" s="11">
        <f t="shared" si="1"/>
        <v>499.39922521827259</v>
      </c>
      <c r="F9" s="12">
        <f t="shared" ref="F9:F72" si="3">SUM(D9:E9)</f>
        <v>644.18594761456677</v>
      </c>
    </row>
    <row r="10" spans="1:10" x14ac:dyDescent="0.2">
      <c r="A10" s="117"/>
      <c r="B10" s="10">
        <v>3</v>
      </c>
      <c r="C10" s="11">
        <f t="shared" si="2"/>
        <v>119711.02732998914</v>
      </c>
      <c r="D10" s="11">
        <f t="shared" si="0"/>
        <v>145.39000040627877</v>
      </c>
      <c r="E10" s="11">
        <f t="shared" si="1"/>
        <v>498.795947208288</v>
      </c>
      <c r="F10" s="12">
        <f t="shared" si="3"/>
        <v>644.18594761456677</v>
      </c>
    </row>
    <row r="11" spans="1:10" x14ac:dyDescent="0.2">
      <c r="A11" s="117"/>
      <c r="B11" s="10">
        <v>4</v>
      </c>
      <c r="C11" s="11">
        <f t="shared" si="2"/>
        <v>119565.63732958287</v>
      </c>
      <c r="D11" s="11">
        <f t="shared" si="0"/>
        <v>145.99579207463827</v>
      </c>
      <c r="E11" s="11">
        <f t="shared" si="1"/>
        <v>498.19015553992858</v>
      </c>
      <c r="F11" s="12">
        <f t="shared" si="3"/>
        <v>644.18594761456689</v>
      </c>
    </row>
    <row r="12" spans="1:10" x14ac:dyDescent="0.2">
      <c r="A12" s="117"/>
      <c r="B12" s="10">
        <v>5</v>
      </c>
      <c r="C12" s="11">
        <f t="shared" si="2"/>
        <v>119419.64153750823</v>
      </c>
      <c r="D12" s="11">
        <f t="shared" si="0"/>
        <v>146.60410787494925</v>
      </c>
      <c r="E12" s="11">
        <f t="shared" si="1"/>
        <v>497.58183973961764</v>
      </c>
      <c r="F12" s="12">
        <f t="shared" si="3"/>
        <v>644.18594761456689</v>
      </c>
    </row>
    <row r="13" spans="1:10" x14ac:dyDescent="0.2">
      <c r="A13" s="117"/>
      <c r="B13" s="10">
        <v>6</v>
      </c>
      <c r="C13" s="11">
        <f t="shared" si="2"/>
        <v>119273.03742963327</v>
      </c>
      <c r="D13" s="11">
        <f t="shared" si="0"/>
        <v>147.21495832442821</v>
      </c>
      <c r="E13" s="11">
        <f t="shared" si="1"/>
        <v>496.97098929013862</v>
      </c>
      <c r="F13" s="12">
        <f t="shared" si="3"/>
        <v>644.18594761456689</v>
      </c>
    </row>
    <row r="14" spans="1:10" x14ac:dyDescent="0.2">
      <c r="A14" s="117"/>
      <c r="B14" s="10">
        <v>7</v>
      </c>
      <c r="C14" s="11">
        <f t="shared" si="2"/>
        <v>119125.82247130884</v>
      </c>
      <c r="D14" s="11">
        <f t="shared" si="0"/>
        <v>147.82835398411328</v>
      </c>
      <c r="E14" s="11">
        <f t="shared" si="1"/>
        <v>496.35759363045349</v>
      </c>
      <c r="F14" s="12">
        <f t="shared" si="3"/>
        <v>644.18594761456677</v>
      </c>
    </row>
    <row r="15" spans="1:10" x14ac:dyDescent="0.2">
      <c r="A15" s="117"/>
      <c r="B15" s="10">
        <v>8</v>
      </c>
      <c r="C15" s="11">
        <f t="shared" si="2"/>
        <v>118977.99411732474</v>
      </c>
      <c r="D15" s="11">
        <f t="shared" si="0"/>
        <v>148.44430545904714</v>
      </c>
      <c r="E15" s="11">
        <f t="shared" si="1"/>
        <v>495.74164215551974</v>
      </c>
      <c r="F15" s="12">
        <f t="shared" si="3"/>
        <v>644.18594761456689</v>
      </c>
    </row>
    <row r="16" spans="1:10" x14ac:dyDescent="0.2">
      <c r="A16" s="117"/>
      <c r="B16" s="10">
        <v>9</v>
      </c>
      <c r="C16" s="11">
        <f t="shared" si="2"/>
        <v>118829.54981186568</v>
      </c>
      <c r="D16" s="11">
        <f t="shared" si="0"/>
        <v>149.06282339845984</v>
      </c>
      <c r="E16" s="11">
        <f t="shared" si="1"/>
        <v>495.12312421610699</v>
      </c>
      <c r="F16" s="12">
        <f t="shared" si="3"/>
        <v>644.18594761456689</v>
      </c>
    </row>
    <row r="17" spans="1:7" x14ac:dyDescent="0.2">
      <c r="A17" s="117"/>
      <c r="B17" s="10">
        <v>10</v>
      </c>
      <c r="C17" s="11">
        <f t="shared" si="2"/>
        <v>118680.48698846722</v>
      </c>
      <c r="D17" s="11">
        <f t="shared" si="0"/>
        <v>149.68391849595344</v>
      </c>
      <c r="E17" s="11">
        <f t="shared" si="1"/>
        <v>494.50202911861339</v>
      </c>
      <c r="F17" s="12">
        <f t="shared" si="3"/>
        <v>644.18594761456689</v>
      </c>
    </row>
    <row r="18" spans="1:7" x14ac:dyDescent="0.2">
      <c r="A18" s="117"/>
      <c r="B18" s="10">
        <v>11</v>
      </c>
      <c r="C18" s="11">
        <f t="shared" si="2"/>
        <v>118530.80306997127</v>
      </c>
      <c r="D18" s="11">
        <f t="shared" si="0"/>
        <v>150.30760148968653</v>
      </c>
      <c r="E18" s="11">
        <f t="shared" si="1"/>
        <v>493.8783461248803</v>
      </c>
      <c r="F18" s="12">
        <f t="shared" si="3"/>
        <v>644.18594761456689</v>
      </c>
    </row>
    <row r="19" spans="1:7" x14ac:dyDescent="0.2">
      <c r="A19" s="118"/>
      <c r="B19" s="13">
        <v>12</v>
      </c>
      <c r="C19" s="14">
        <f t="shared" si="2"/>
        <v>118380.49546848159</v>
      </c>
      <c r="D19" s="14">
        <f t="shared" si="0"/>
        <v>150.93388316256022</v>
      </c>
      <c r="E19" s="14">
        <f t="shared" si="1"/>
        <v>493.25206445200661</v>
      </c>
      <c r="F19" s="15">
        <f t="shared" si="3"/>
        <v>644.18594761456689</v>
      </c>
      <c r="G19" s="20">
        <f>SUM(E8:E19)</f>
        <v>5959.7929566938265</v>
      </c>
    </row>
    <row r="20" spans="1:7" ht="12.75" customHeight="1" x14ac:dyDescent="0.2">
      <c r="A20" s="116" t="s">
        <v>77</v>
      </c>
      <c r="B20" s="7">
        <v>13</v>
      </c>
      <c r="C20" s="8">
        <f t="shared" si="2"/>
        <v>118229.56158531902</v>
      </c>
      <c r="D20" s="8">
        <f t="shared" si="0"/>
        <v>151.5627743424042</v>
      </c>
      <c r="E20" s="8">
        <f t="shared" si="1"/>
        <v>492.62317327216255</v>
      </c>
      <c r="F20" s="9">
        <f t="shared" si="3"/>
        <v>644.18594761456677</v>
      </c>
    </row>
    <row r="21" spans="1:7" x14ac:dyDescent="0.2">
      <c r="A21" s="117"/>
      <c r="B21" s="10">
        <v>14</v>
      </c>
      <c r="C21" s="11">
        <f t="shared" si="2"/>
        <v>118077.99881097663</v>
      </c>
      <c r="D21" s="11">
        <f t="shared" si="0"/>
        <v>152.19428590216427</v>
      </c>
      <c r="E21" s="11">
        <f t="shared" si="1"/>
        <v>491.99166171240256</v>
      </c>
      <c r="F21" s="12">
        <f t="shared" si="3"/>
        <v>644.18594761456689</v>
      </c>
    </row>
    <row r="22" spans="1:7" x14ac:dyDescent="0.2">
      <c r="A22" s="117"/>
      <c r="B22" s="10">
        <v>15</v>
      </c>
      <c r="C22" s="11">
        <f t="shared" si="2"/>
        <v>117925.80452507446</v>
      </c>
      <c r="D22" s="11">
        <f t="shared" si="0"/>
        <v>152.82842876008993</v>
      </c>
      <c r="E22" s="11">
        <f t="shared" si="1"/>
        <v>491.35751885447689</v>
      </c>
      <c r="F22" s="12">
        <f t="shared" si="3"/>
        <v>644.18594761456689</v>
      </c>
    </row>
    <row r="23" spans="1:7" x14ac:dyDescent="0.2">
      <c r="A23" s="117"/>
      <c r="B23" s="10">
        <v>16</v>
      </c>
      <c r="C23" s="11">
        <f t="shared" si="2"/>
        <v>117772.97609631438</v>
      </c>
      <c r="D23" s="11">
        <f t="shared" si="0"/>
        <v>153.46521387992365</v>
      </c>
      <c r="E23" s="11">
        <f t="shared" si="1"/>
        <v>490.72073373464326</v>
      </c>
      <c r="F23" s="12">
        <f t="shared" si="3"/>
        <v>644.18594761456689</v>
      </c>
    </row>
    <row r="24" spans="1:7" x14ac:dyDescent="0.2">
      <c r="A24" s="117"/>
      <c r="B24" s="10">
        <v>17</v>
      </c>
      <c r="C24" s="11">
        <f t="shared" si="2"/>
        <v>117619.51088243445</v>
      </c>
      <c r="D24" s="11">
        <f t="shared" si="0"/>
        <v>154.10465227109</v>
      </c>
      <c r="E24" s="11">
        <f t="shared" si="1"/>
        <v>490.08129534347682</v>
      </c>
      <c r="F24" s="12">
        <f t="shared" si="3"/>
        <v>644.18594761456689</v>
      </c>
    </row>
    <row r="25" spans="1:7" x14ac:dyDescent="0.2">
      <c r="A25" s="117"/>
      <c r="B25" s="10">
        <v>18</v>
      </c>
      <c r="C25" s="11">
        <f t="shared" si="2"/>
        <v>117465.40623016335</v>
      </c>
      <c r="D25" s="11">
        <f t="shared" si="0"/>
        <v>154.74675498888621</v>
      </c>
      <c r="E25" s="11">
        <f t="shared" si="1"/>
        <v>489.43919262568062</v>
      </c>
      <c r="F25" s="12">
        <f t="shared" si="3"/>
        <v>644.18594761456689</v>
      </c>
    </row>
    <row r="26" spans="1:7" x14ac:dyDescent="0.2">
      <c r="A26" s="117"/>
      <c r="B26" s="10">
        <v>19</v>
      </c>
      <c r="C26" s="11">
        <f t="shared" si="2"/>
        <v>117310.65947517447</v>
      </c>
      <c r="D26" s="11">
        <f t="shared" si="0"/>
        <v>155.39153313467327</v>
      </c>
      <c r="E26" s="11">
        <f t="shared" si="1"/>
        <v>488.79441447989365</v>
      </c>
      <c r="F26" s="12">
        <f t="shared" si="3"/>
        <v>644.18594761456689</v>
      </c>
    </row>
    <row r="27" spans="1:7" x14ac:dyDescent="0.2">
      <c r="A27" s="117"/>
      <c r="B27" s="10">
        <v>20</v>
      </c>
      <c r="C27" s="11">
        <f t="shared" si="2"/>
        <v>117155.26794203979</v>
      </c>
      <c r="D27" s="11">
        <f t="shared" si="0"/>
        <v>156.03899785606768</v>
      </c>
      <c r="E27" s="11">
        <f t="shared" si="1"/>
        <v>488.14694975849915</v>
      </c>
      <c r="F27" s="12">
        <f t="shared" si="3"/>
        <v>644.18594761456689</v>
      </c>
    </row>
    <row r="28" spans="1:7" x14ac:dyDescent="0.2">
      <c r="A28" s="117"/>
      <c r="B28" s="10">
        <v>21</v>
      </c>
      <c r="C28" s="11">
        <f t="shared" si="2"/>
        <v>116999.22894418372</v>
      </c>
      <c r="D28" s="11">
        <f t="shared" si="0"/>
        <v>156.68916034713465</v>
      </c>
      <c r="E28" s="11">
        <f t="shared" si="1"/>
        <v>487.49678726743218</v>
      </c>
      <c r="F28" s="12">
        <f t="shared" si="3"/>
        <v>644.18594761456689</v>
      </c>
    </row>
    <row r="29" spans="1:7" x14ac:dyDescent="0.2">
      <c r="A29" s="117"/>
      <c r="B29" s="10">
        <v>22</v>
      </c>
      <c r="C29" s="11">
        <f t="shared" si="2"/>
        <v>116842.53978383659</v>
      </c>
      <c r="D29" s="11">
        <f t="shared" si="0"/>
        <v>157.34203184858103</v>
      </c>
      <c r="E29" s="11">
        <f t="shared" si="1"/>
        <v>486.8439157659858</v>
      </c>
      <c r="F29" s="12">
        <f t="shared" si="3"/>
        <v>644.18594761456689</v>
      </c>
    </row>
    <row r="30" spans="1:7" x14ac:dyDescent="0.2">
      <c r="A30" s="117"/>
      <c r="B30" s="10">
        <v>23</v>
      </c>
      <c r="C30" s="11">
        <f t="shared" si="2"/>
        <v>116685.197751988</v>
      </c>
      <c r="D30" s="11">
        <f t="shared" si="0"/>
        <v>157.99762364795015</v>
      </c>
      <c r="E30" s="11">
        <f t="shared" si="1"/>
        <v>486.18832396661668</v>
      </c>
      <c r="F30" s="12">
        <f t="shared" si="3"/>
        <v>644.18594761456689</v>
      </c>
    </row>
    <row r="31" spans="1:7" x14ac:dyDescent="0.2">
      <c r="A31" s="118"/>
      <c r="B31" s="13">
        <v>24</v>
      </c>
      <c r="C31" s="14">
        <f t="shared" si="2"/>
        <v>116527.20012834005</v>
      </c>
      <c r="D31" s="14">
        <f t="shared" si="0"/>
        <v>158.65594707981657</v>
      </c>
      <c r="E31" s="14">
        <f t="shared" si="1"/>
        <v>485.53000053475017</v>
      </c>
      <c r="F31" s="15">
        <f t="shared" si="3"/>
        <v>644.18594761456677</v>
      </c>
    </row>
    <row r="32" spans="1:7" ht="12.75" customHeight="1" x14ac:dyDescent="0.2">
      <c r="A32" s="116" t="s">
        <v>78</v>
      </c>
      <c r="B32" s="7">
        <v>25</v>
      </c>
      <c r="C32" s="8">
        <f t="shared" si="2"/>
        <v>116368.54418126022</v>
      </c>
      <c r="D32" s="8">
        <f t="shared" si="0"/>
        <v>159.31701352598247</v>
      </c>
      <c r="E32" s="8">
        <f t="shared" si="1"/>
        <v>484.86893408858424</v>
      </c>
      <c r="F32" s="9">
        <f t="shared" si="3"/>
        <v>644.18594761456666</v>
      </c>
    </row>
    <row r="33" spans="1:6" x14ac:dyDescent="0.2">
      <c r="A33" s="117"/>
      <c r="B33" s="10">
        <v>26</v>
      </c>
      <c r="C33" s="11">
        <f t="shared" si="2"/>
        <v>116209.22716773424</v>
      </c>
      <c r="D33" s="11">
        <f t="shared" si="0"/>
        <v>159.98083441567405</v>
      </c>
      <c r="E33" s="11">
        <f t="shared" si="1"/>
        <v>484.20511319889266</v>
      </c>
      <c r="F33" s="12">
        <f t="shared" si="3"/>
        <v>644.18594761456666</v>
      </c>
    </row>
    <row r="34" spans="1:6" x14ac:dyDescent="0.2">
      <c r="A34" s="117"/>
      <c r="B34" s="10">
        <v>27</v>
      </c>
      <c r="C34" s="11">
        <f t="shared" si="2"/>
        <v>116049.24633331856</v>
      </c>
      <c r="D34" s="11">
        <f t="shared" si="0"/>
        <v>160.64742122573938</v>
      </c>
      <c r="E34" s="11">
        <f t="shared" si="1"/>
        <v>483.53852638882734</v>
      </c>
      <c r="F34" s="12">
        <f t="shared" si="3"/>
        <v>644.18594761456666</v>
      </c>
    </row>
    <row r="35" spans="1:6" x14ac:dyDescent="0.2">
      <c r="A35" s="117"/>
      <c r="B35" s="10">
        <v>28</v>
      </c>
      <c r="C35" s="11">
        <f t="shared" si="2"/>
        <v>115888.59891209281</v>
      </c>
      <c r="D35" s="11">
        <f t="shared" si="0"/>
        <v>161.31678548084656</v>
      </c>
      <c r="E35" s="11">
        <f t="shared" si="1"/>
        <v>482.86916213372007</v>
      </c>
      <c r="F35" s="12">
        <f t="shared" si="3"/>
        <v>644.18594761456666</v>
      </c>
    </row>
    <row r="36" spans="1:6" x14ac:dyDescent="0.2">
      <c r="A36" s="117"/>
      <c r="B36" s="10">
        <v>29</v>
      </c>
      <c r="C36" s="11">
        <f t="shared" si="2"/>
        <v>115727.28212661197</v>
      </c>
      <c r="D36" s="11">
        <f t="shared" si="0"/>
        <v>161.98893875368341</v>
      </c>
      <c r="E36" s="11">
        <f t="shared" si="1"/>
        <v>482.19700886088322</v>
      </c>
      <c r="F36" s="12">
        <f t="shared" si="3"/>
        <v>644.18594761456666</v>
      </c>
    </row>
    <row r="37" spans="1:6" x14ac:dyDescent="0.2">
      <c r="A37" s="117"/>
      <c r="B37" s="10">
        <v>30</v>
      </c>
      <c r="C37" s="11">
        <f t="shared" si="2"/>
        <v>115565.29318785829</v>
      </c>
      <c r="D37" s="11">
        <f t="shared" si="0"/>
        <v>162.66389266515719</v>
      </c>
      <c r="E37" s="11">
        <f t="shared" si="1"/>
        <v>481.52205494940955</v>
      </c>
      <c r="F37" s="12">
        <f t="shared" si="3"/>
        <v>644.18594761456677</v>
      </c>
    </row>
    <row r="38" spans="1:6" x14ac:dyDescent="0.2">
      <c r="A38" s="117"/>
      <c r="B38" s="10">
        <v>31</v>
      </c>
      <c r="C38" s="11">
        <f t="shared" si="2"/>
        <v>115402.62929519314</v>
      </c>
      <c r="D38" s="11">
        <f t="shared" si="0"/>
        <v>163.34165888459529</v>
      </c>
      <c r="E38" s="11">
        <f t="shared" si="1"/>
        <v>480.84428872997142</v>
      </c>
      <c r="F38" s="12">
        <f t="shared" si="3"/>
        <v>644.18594761456666</v>
      </c>
    </row>
    <row r="39" spans="1:6" x14ac:dyDescent="0.2">
      <c r="A39" s="117"/>
      <c r="B39" s="10">
        <v>32</v>
      </c>
      <c r="C39" s="11">
        <f t="shared" si="2"/>
        <v>115239.28763630854</v>
      </c>
      <c r="D39" s="11">
        <f t="shared" si="0"/>
        <v>164.0222491299478</v>
      </c>
      <c r="E39" s="11">
        <f t="shared" si="1"/>
        <v>480.16369848461892</v>
      </c>
      <c r="F39" s="12">
        <f t="shared" si="3"/>
        <v>644.18594761456666</v>
      </c>
    </row>
    <row r="40" spans="1:6" x14ac:dyDescent="0.2">
      <c r="A40" s="117"/>
      <c r="B40" s="10">
        <v>33</v>
      </c>
      <c r="C40" s="11">
        <f t="shared" si="2"/>
        <v>115075.26538717859</v>
      </c>
      <c r="D40" s="11">
        <f t="shared" si="0"/>
        <v>164.70567516798923</v>
      </c>
      <c r="E40" s="11">
        <f t="shared" si="1"/>
        <v>479.48027244657743</v>
      </c>
      <c r="F40" s="12">
        <f t="shared" si="3"/>
        <v>644.18594761456666</v>
      </c>
    </row>
    <row r="41" spans="1:6" x14ac:dyDescent="0.2">
      <c r="A41" s="117"/>
      <c r="B41" s="10">
        <v>34</v>
      </c>
      <c r="C41" s="11">
        <f t="shared" si="2"/>
        <v>114910.5597120106</v>
      </c>
      <c r="D41" s="11">
        <f t="shared" si="0"/>
        <v>165.39194881452252</v>
      </c>
      <c r="E41" s="11">
        <f t="shared" si="1"/>
        <v>478.79399880004416</v>
      </c>
      <c r="F41" s="12">
        <f t="shared" si="3"/>
        <v>644.18594761456666</v>
      </c>
    </row>
    <row r="42" spans="1:6" x14ac:dyDescent="0.2">
      <c r="A42" s="117"/>
      <c r="B42" s="10">
        <v>35</v>
      </c>
      <c r="C42" s="11">
        <f t="shared" si="2"/>
        <v>114745.16776319608</v>
      </c>
      <c r="D42" s="11">
        <f t="shared" si="0"/>
        <v>166.08108193458304</v>
      </c>
      <c r="E42" s="11">
        <f t="shared" si="1"/>
        <v>478.10486567998367</v>
      </c>
      <c r="F42" s="12">
        <f t="shared" si="3"/>
        <v>644.18594761456666</v>
      </c>
    </row>
    <row r="43" spans="1:6" x14ac:dyDescent="0.2">
      <c r="A43" s="118"/>
      <c r="B43" s="13">
        <v>36</v>
      </c>
      <c r="C43" s="14">
        <f t="shared" si="2"/>
        <v>114579.0866812615</v>
      </c>
      <c r="D43" s="14">
        <f t="shared" si="0"/>
        <v>166.77308644264383</v>
      </c>
      <c r="E43" s="14">
        <f t="shared" si="1"/>
        <v>477.41286117192288</v>
      </c>
      <c r="F43" s="15">
        <f t="shared" si="3"/>
        <v>644.18594761456666</v>
      </c>
    </row>
    <row r="44" spans="1:6" ht="12.75" customHeight="1" x14ac:dyDescent="0.2">
      <c r="A44" s="116" t="s">
        <v>79</v>
      </c>
      <c r="B44" s="7">
        <v>37</v>
      </c>
      <c r="C44" s="8">
        <f t="shared" si="2"/>
        <v>114412.31359481886</v>
      </c>
      <c r="D44" s="8">
        <f t="shared" si="0"/>
        <v>167.46797430282146</v>
      </c>
      <c r="E44" s="8">
        <f t="shared" si="1"/>
        <v>476.71797331174525</v>
      </c>
      <c r="F44" s="9">
        <f t="shared" si="3"/>
        <v>644.18594761456666</v>
      </c>
    </row>
    <row r="45" spans="1:6" x14ac:dyDescent="0.2">
      <c r="A45" s="117"/>
      <c r="B45" s="10">
        <v>38</v>
      </c>
      <c r="C45" s="11">
        <f t="shared" si="2"/>
        <v>114244.84562051603</v>
      </c>
      <c r="D45" s="11">
        <f t="shared" si="0"/>
        <v>168.16575752908327</v>
      </c>
      <c r="E45" s="11">
        <f t="shared" si="1"/>
        <v>476.02019008548348</v>
      </c>
      <c r="F45" s="12">
        <f t="shared" si="3"/>
        <v>644.18594761456677</v>
      </c>
    </row>
    <row r="46" spans="1:6" x14ac:dyDescent="0.2">
      <c r="A46" s="117"/>
      <c r="B46" s="10">
        <v>39</v>
      </c>
      <c r="C46" s="11">
        <f t="shared" si="2"/>
        <v>114076.67986298694</v>
      </c>
      <c r="D46" s="11">
        <f t="shared" si="0"/>
        <v>168.8664481854544</v>
      </c>
      <c r="E46" s="11">
        <f t="shared" si="1"/>
        <v>475.31949942911228</v>
      </c>
      <c r="F46" s="12">
        <f t="shared" si="3"/>
        <v>644.18594761456666</v>
      </c>
    </row>
    <row r="47" spans="1:6" x14ac:dyDescent="0.2">
      <c r="A47" s="117"/>
      <c r="B47" s="10">
        <v>40</v>
      </c>
      <c r="C47" s="11">
        <f t="shared" si="2"/>
        <v>113907.81341480149</v>
      </c>
      <c r="D47" s="11">
        <f t="shared" si="0"/>
        <v>169.57005838622715</v>
      </c>
      <c r="E47" s="11">
        <f t="shared" si="1"/>
        <v>474.6158892283396</v>
      </c>
      <c r="F47" s="12">
        <f t="shared" si="3"/>
        <v>644.18594761456677</v>
      </c>
    </row>
    <row r="48" spans="1:6" x14ac:dyDescent="0.2">
      <c r="A48" s="117"/>
      <c r="B48" s="10">
        <v>41</v>
      </c>
      <c r="C48" s="11">
        <f t="shared" si="2"/>
        <v>113738.24335641527</v>
      </c>
      <c r="D48" s="11">
        <f t="shared" si="0"/>
        <v>170.27660029616979</v>
      </c>
      <c r="E48" s="11">
        <f t="shared" si="1"/>
        <v>473.90934731839695</v>
      </c>
      <c r="F48" s="12">
        <f t="shared" si="3"/>
        <v>644.18594761456677</v>
      </c>
    </row>
    <row r="49" spans="1:6" x14ac:dyDescent="0.2">
      <c r="A49" s="117"/>
      <c r="B49" s="10">
        <v>42</v>
      </c>
      <c r="C49" s="11">
        <f t="shared" si="2"/>
        <v>113567.9667561191</v>
      </c>
      <c r="D49" s="11">
        <f t="shared" si="0"/>
        <v>170.98608613073714</v>
      </c>
      <c r="E49" s="11">
        <f t="shared" si="1"/>
        <v>473.19986148382958</v>
      </c>
      <c r="F49" s="12">
        <f t="shared" si="3"/>
        <v>644.18594761456666</v>
      </c>
    </row>
    <row r="50" spans="1:6" x14ac:dyDescent="0.2">
      <c r="A50" s="117"/>
      <c r="B50" s="10">
        <v>43</v>
      </c>
      <c r="C50" s="11">
        <f t="shared" si="2"/>
        <v>113396.98066998836</v>
      </c>
      <c r="D50" s="11">
        <f t="shared" si="0"/>
        <v>171.6985281562819</v>
      </c>
      <c r="E50" s="11">
        <f t="shared" si="1"/>
        <v>472.48741945828482</v>
      </c>
      <c r="F50" s="12">
        <f t="shared" si="3"/>
        <v>644.18594761456666</v>
      </c>
    </row>
    <row r="51" spans="1:6" x14ac:dyDescent="0.2">
      <c r="A51" s="117"/>
      <c r="B51" s="10">
        <v>44</v>
      </c>
      <c r="C51" s="11">
        <f t="shared" si="2"/>
        <v>113225.28214183208</v>
      </c>
      <c r="D51" s="11">
        <f t="shared" si="0"/>
        <v>172.41393869026638</v>
      </c>
      <c r="E51" s="11">
        <f t="shared" si="1"/>
        <v>471.77200892430034</v>
      </c>
      <c r="F51" s="12">
        <f t="shared" si="3"/>
        <v>644.18594761456666</v>
      </c>
    </row>
    <row r="52" spans="1:6" x14ac:dyDescent="0.2">
      <c r="A52" s="117"/>
      <c r="B52" s="10">
        <v>45</v>
      </c>
      <c r="C52" s="11">
        <f t="shared" si="2"/>
        <v>113052.86820314181</v>
      </c>
      <c r="D52" s="11">
        <f t="shared" si="0"/>
        <v>173.13233010147584</v>
      </c>
      <c r="E52" s="11">
        <f t="shared" si="1"/>
        <v>471.0536175130909</v>
      </c>
      <c r="F52" s="12">
        <f t="shared" si="3"/>
        <v>644.18594761456677</v>
      </c>
    </row>
    <row r="53" spans="1:6" x14ac:dyDescent="0.2">
      <c r="A53" s="117"/>
      <c r="B53" s="10">
        <v>46</v>
      </c>
      <c r="C53" s="11">
        <f t="shared" si="2"/>
        <v>112879.73587304034</v>
      </c>
      <c r="D53" s="11">
        <f t="shared" si="0"/>
        <v>173.85371481023196</v>
      </c>
      <c r="E53" s="11">
        <f t="shared" si="1"/>
        <v>470.33223280433481</v>
      </c>
      <c r="F53" s="12">
        <f t="shared" si="3"/>
        <v>644.18594761456677</v>
      </c>
    </row>
    <row r="54" spans="1:6" x14ac:dyDescent="0.2">
      <c r="A54" s="117"/>
      <c r="B54" s="10">
        <v>47</v>
      </c>
      <c r="C54" s="11">
        <f t="shared" si="2"/>
        <v>112705.8821582301</v>
      </c>
      <c r="D54" s="11">
        <f t="shared" si="0"/>
        <v>174.57810528860793</v>
      </c>
      <c r="E54" s="11">
        <f t="shared" si="1"/>
        <v>469.60784232595876</v>
      </c>
      <c r="F54" s="12">
        <f t="shared" si="3"/>
        <v>644.18594761456666</v>
      </c>
    </row>
    <row r="55" spans="1:6" x14ac:dyDescent="0.2">
      <c r="A55" s="118"/>
      <c r="B55" s="13">
        <v>48</v>
      </c>
      <c r="C55" s="14">
        <f t="shared" si="2"/>
        <v>112531.3040529415</v>
      </c>
      <c r="D55" s="14">
        <f t="shared" si="0"/>
        <v>175.30551406064379</v>
      </c>
      <c r="E55" s="14">
        <f t="shared" si="1"/>
        <v>468.8804335539229</v>
      </c>
      <c r="F55" s="15">
        <f t="shared" si="3"/>
        <v>644.18594761456666</v>
      </c>
    </row>
    <row r="56" spans="1:6" ht="12.75" customHeight="1" x14ac:dyDescent="0.2">
      <c r="A56" s="116" t="s">
        <v>80</v>
      </c>
      <c r="B56" s="7">
        <v>49</v>
      </c>
      <c r="C56" s="8">
        <f t="shared" si="2"/>
        <v>112355.99853888086</v>
      </c>
      <c r="D56" s="8">
        <f t="shared" si="0"/>
        <v>176.03595370256318</v>
      </c>
      <c r="E56" s="8">
        <f t="shared" si="1"/>
        <v>468.14999391200348</v>
      </c>
      <c r="F56" s="9">
        <f t="shared" si="3"/>
        <v>644.18594761456666</v>
      </c>
    </row>
    <row r="57" spans="1:6" x14ac:dyDescent="0.2">
      <c r="A57" s="117"/>
      <c r="B57" s="10">
        <v>50</v>
      </c>
      <c r="C57" s="11">
        <f t="shared" si="2"/>
        <v>112179.96258517829</v>
      </c>
      <c r="D57" s="11">
        <f t="shared" si="0"/>
        <v>176.76943684299044</v>
      </c>
      <c r="E57" s="11">
        <f t="shared" si="1"/>
        <v>467.41651077157621</v>
      </c>
      <c r="F57" s="12">
        <f t="shared" si="3"/>
        <v>644.18594761456666</v>
      </c>
    </row>
    <row r="58" spans="1:6" x14ac:dyDescent="0.2">
      <c r="A58" s="117"/>
      <c r="B58" s="10">
        <v>51</v>
      </c>
      <c r="C58" s="11">
        <f t="shared" si="2"/>
        <v>112003.1931483353</v>
      </c>
      <c r="D58" s="11">
        <f t="shared" si="0"/>
        <v>177.50597616316963</v>
      </c>
      <c r="E58" s="11">
        <f t="shared" si="1"/>
        <v>466.67997145139714</v>
      </c>
      <c r="F58" s="12">
        <f t="shared" si="3"/>
        <v>644.18594761456677</v>
      </c>
    </row>
    <row r="59" spans="1:6" x14ac:dyDescent="0.2">
      <c r="A59" s="117"/>
      <c r="B59" s="10">
        <v>52</v>
      </c>
      <c r="C59" s="11">
        <f t="shared" si="2"/>
        <v>111825.68717217213</v>
      </c>
      <c r="D59" s="11">
        <f t="shared" si="0"/>
        <v>178.2455843971828</v>
      </c>
      <c r="E59" s="11">
        <f t="shared" si="1"/>
        <v>465.94036321738383</v>
      </c>
      <c r="F59" s="12">
        <f t="shared" si="3"/>
        <v>644.18594761456666</v>
      </c>
    </row>
    <row r="60" spans="1:6" x14ac:dyDescent="0.2">
      <c r="A60" s="117"/>
      <c r="B60" s="10">
        <v>53</v>
      </c>
      <c r="C60" s="11">
        <f t="shared" si="2"/>
        <v>111647.44158777494</v>
      </c>
      <c r="D60" s="11">
        <f t="shared" si="0"/>
        <v>178.9882743321711</v>
      </c>
      <c r="E60" s="11">
        <f t="shared" si="1"/>
        <v>465.19767328239567</v>
      </c>
      <c r="F60" s="12">
        <f t="shared" si="3"/>
        <v>644.18594761456677</v>
      </c>
    </row>
    <row r="61" spans="1:6" x14ac:dyDescent="0.2">
      <c r="A61" s="117"/>
      <c r="B61" s="10">
        <v>54</v>
      </c>
      <c r="C61" s="11">
        <f t="shared" si="2"/>
        <v>111468.45331344278</v>
      </c>
      <c r="D61" s="11">
        <f t="shared" si="0"/>
        <v>179.73405880855518</v>
      </c>
      <c r="E61" s="11">
        <f t="shared" si="1"/>
        <v>464.45188880601148</v>
      </c>
      <c r="F61" s="12">
        <f t="shared" si="3"/>
        <v>644.18594761456666</v>
      </c>
    </row>
    <row r="62" spans="1:6" x14ac:dyDescent="0.2">
      <c r="A62" s="117"/>
      <c r="B62" s="10">
        <v>55</v>
      </c>
      <c r="C62" s="11">
        <f t="shared" si="2"/>
        <v>111288.71925463423</v>
      </c>
      <c r="D62" s="11">
        <f t="shared" si="0"/>
        <v>180.48295072025746</v>
      </c>
      <c r="E62" s="11">
        <f t="shared" si="1"/>
        <v>463.70299689430925</v>
      </c>
      <c r="F62" s="12">
        <f t="shared" si="3"/>
        <v>644.18594761456666</v>
      </c>
    </row>
    <row r="63" spans="1:6" x14ac:dyDescent="0.2">
      <c r="A63" s="117"/>
      <c r="B63" s="10">
        <v>56</v>
      </c>
      <c r="C63" s="11">
        <f t="shared" si="2"/>
        <v>111108.23630391397</v>
      </c>
      <c r="D63" s="11">
        <f t="shared" si="0"/>
        <v>181.2349630149252</v>
      </c>
      <c r="E63" s="11">
        <f t="shared" si="1"/>
        <v>462.95098459964157</v>
      </c>
      <c r="F63" s="12">
        <f t="shared" si="3"/>
        <v>644.18594761456677</v>
      </c>
    </row>
    <row r="64" spans="1:6" x14ac:dyDescent="0.2">
      <c r="A64" s="117"/>
      <c r="B64" s="10">
        <v>57</v>
      </c>
      <c r="C64" s="11">
        <f t="shared" si="2"/>
        <v>110927.00134089905</v>
      </c>
      <c r="D64" s="11">
        <f t="shared" si="0"/>
        <v>181.99010869415406</v>
      </c>
      <c r="E64" s="11">
        <f t="shared" si="1"/>
        <v>462.19583892041271</v>
      </c>
      <c r="F64" s="12">
        <f t="shared" si="3"/>
        <v>644.18594761456677</v>
      </c>
    </row>
    <row r="65" spans="1:7" x14ac:dyDescent="0.2">
      <c r="A65" s="117"/>
      <c r="B65" s="10">
        <v>58</v>
      </c>
      <c r="C65" s="11">
        <f t="shared" si="2"/>
        <v>110745.0112322049</v>
      </c>
      <c r="D65" s="11">
        <f t="shared" si="0"/>
        <v>182.74840081371309</v>
      </c>
      <c r="E65" s="11">
        <f t="shared" si="1"/>
        <v>461.4375468008538</v>
      </c>
      <c r="F65" s="12">
        <f t="shared" si="3"/>
        <v>644.18594761456689</v>
      </c>
    </row>
    <row r="66" spans="1:7" x14ac:dyDescent="0.2">
      <c r="A66" s="117"/>
      <c r="B66" s="10">
        <v>59</v>
      </c>
      <c r="C66" s="11">
        <f t="shared" si="2"/>
        <v>110562.26283139118</v>
      </c>
      <c r="D66" s="11">
        <f t="shared" si="0"/>
        <v>183.50985248377015</v>
      </c>
      <c r="E66" s="11">
        <f t="shared" si="1"/>
        <v>460.67609513079668</v>
      </c>
      <c r="F66" s="12">
        <f t="shared" si="3"/>
        <v>644.18594761456689</v>
      </c>
    </row>
    <row r="67" spans="1:7" x14ac:dyDescent="0.2">
      <c r="A67" s="118"/>
      <c r="B67" s="13">
        <v>60</v>
      </c>
      <c r="C67" s="14">
        <f t="shared" si="2"/>
        <v>110378.75297890742</v>
      </c>
      <c r="D67" s="14">
        <f t="shared" si="0"/>
        <v>184.27447686911924</v>
      </c>
      <c r="E67" s="14">
        <f t="shared" si="1"/>
        <v>459.91147074544756</v>
      </c>
      <c r="F67" s="15">
        <f t="shared" si="3"/>
        <v>644.18594761456677</v>
      </c>
      <c r="G67" s="20">
        <f>SUM(E8:E67)</f>
        <v>28845.635358912317</v>
      </c>
    </row>
    <row r="68" spans="1:7" ht="12.75" customHeight="1" x14ac:dyDescent="0.2">
      <c r="A68" s="116" t="s">
        <v>81</v>
      </c>
      <c r="B68" s="7">
        <v>61</v>
      </c>
      <c r="C68" s="8">
        <f t="shared" si="2"/>
        <v>110194.4785020383</v>
      </c>
      <c r="D68" s="8">
        <f t="shared" si="0"/>
        <v>185.04228718940723</v>
      </c>
      <c r="E68" s="8">
        <f t="shared" si="1"/>
        <v>459.14366042515962</v>
      </c>
      <c r="F68" s="9">
        <f t="shared" si="3"/>
        <v>644.18594761456689</v>
      </c>
    </row>
    <row r="69" spans="1:7" x14ac:dyDescent="0.2">
      <c r="A69" s="117"/>
      <c r="B69" s="10">
        <v>62</v>
      </c>
      <c r="C69" s="11">
        <f t="shared" si="2"/>
        <v>110009.43621484889</v>
      </c>
      <c r="D69" s="11">
        <f t="shared" si="0"/>
        <v>185.81329671936305</v>
      </c>
      <c r="E69" s="11">
        <f t="shared" si="1"/>
        <v>458.37265089520366</v>
      </c>
      <c r="F69" s="12">
        <f t="shared" si="3"/>
        <v>644.18594761456666</v>
      </c>
    </row>
    <row r="70" spans="1:7" x14ac:dyDescent="0.2">
      <c r="A70" s="117"/>
      <c r="B70" s="10">
        <v>63</v>
      </c>
      <c r="C70" s="11">
        <f t="shared" si="2"/>
        <v>109823.62291812952</v>
      </c>
      <c r="D70" s="11">
        <f t="shared" si="0"/>
        <v>186.58751878902711</v>
      </c>
      <c r="E70" s="11">
        <f t="shared" si="1"/>
        <v>457.59842882553971</v>
      </c>
      <c r="F70" s="12">
        <f t="shared" si="3"/>
        <v>644.18594761456689</v>
      </c>
    </row>
    <row r="71" spans="1:7" x14ac:dyDescent="0.2">
      <c r="A71" s="117"/>
      <c r="B71" s="10">
        <v>64</v>
      </c>
      <c r="C71" s="11">
        <f t="shared" si="2"/>
        <v>109637.03539934049</v>
      </c>
      <c r="D71" s="11">
        <f t="shared" si="0"/>
        <v>187.36496678398134</v>
      </c>
      <c r="E71" s="11">
        <f t="shared" si="1"/>
        <v>456.82098083058537</v>
      </c>
      <c r="F71" s="12">
        <f t="shared" si="3"/>
        <v>644.18594761456666</v>
      </c>
    </row>
    <row r="72" spans="1:7" x14ac:dyDescent="0.2">
      <c r="A72" s="117"/>
      <c r="B72" s="10">
        <v>65</v>
      </c>
      <c r="C72" s="11">
        <f t="shared" si="2"/>
        <v>109449.67043255651</v>
      </c>
      <c r="D72" s="11">
        <f t="shared" ref="D72:D135" si="4">PPMT($C$2/12,1,($C$3*12)+1-B72,C72,0)*-1</f>
        <v>188.14565414558126</v>
      </c>
      <c r="E72" s="11">
        <f t="shared" ref="E72:E135" si="5">IPMT($C$2/12,1,($C$3*12)+1-B72,C72,0)*-1</f>
        <v>456.04029346898545</v>
      </c>
      <c r="F72" s="12">
        <f t="shared" si="3"/>
        <v>644.18594761456666</v>
      </c>
    </row>
    <row r="73" spans="1:7" x14ac:dyDescent="0.2">
      <c r="A73" s="117"/>
      <c r="B73" s="10">
        <v>66</v>
      </c>
      <c r="C73" s="11">
        <f t="shared" ref="C73:C136" si="6">C72-D72</f>
        <v>109261.52477841092</v>
      </c>
      <c r="D73" s="11">
        <f t="shared" si="4"/>
        <v>188.92959437118782</v>
      </c>
      <c r="E73" s="11">
        <f t="shared" si="5"/>
        <v>455.25635324337884</v>
      </c>
      <c r="F73" s="12">
        <f t="shared" ref="F73:F136" si="7">SUM(D73:E73)</f>
        <v>644.18594761456666</v>
      </c>
    </row>
    <row r="74" spans="1:7" x14ac:dyDescent="0.2">
      <c r="A74" s="117"/>
      <c r="B74" s="10">
        <v>67</v>
      </c>
      <c r="C74" s="11">
        <f t="shared" si="6"/>
        <v>109072.59518403973</v>
      </c>
      <c r="D74" s="11">
        <f t="shared" si="4"/>
        <v>189.71680101440117</v>
      </c>
      <c r="E74" s="11">
        <f t="shared" si="5"/>
        <v>454.46914660016552</v>
      </c>
      <c r="F74" s="12">
        <f t="shared" si="7"/>
        <v>644.18594761456666</v>
      </c>
    </row>
    <row r="75" spans="1:7" x14ac:dyDescent="0.2">
      <c r="A75" s="117"/>
      <c r="B75" s="10">
        <v>68</v>
      </c>
      <c r="C75" s="11">
        <f t="shared" si="6"/>
        <v>108882.87838302534</v>
      </c>
      <c r="D75" s="11">
        <f t="shared" si="4"/>
        <v>190.5072876852945</v>
      </c>
      <c r="E75" s="11">
        <f t="shared" si="5"/>
        <v>453.67865992927221</v>
      </c>
      <c r="F75" s="12">
        <f t="shared" si="7"/>
        <v>644.18594761456666</v>
      </c>
    </row>
    <row r="76" spans="1:7" x14ac:dyDescent="0.2">
      <c r="A76" s="117"/>
      <c r="B76" s="10">
        <v>69</v>
      </c>
      <c r="C76" s="11">
        <f t="shared" si="6"/>
        <v>108692.37109534004</v>
      </c>
      <c r="D76" s="11">
        <f t="shared" si="4"/>
        <v>191.30106805064992</v>
      </c>
      <c r="E76" s="11">
        <f t="shared" si="5"/>
        <v>452.8848795639168</v>
      </c>
      <c r="F76" s="12">
        <f t="shared" si="7"/>
        <v>644.18594761456666</v>
      </c>
    </row>
    <row r="77" spans="1:7" x14ac:dyDescent="0.2">
      <c r="A77" s="117"/>
      <c r="B77" s="10">
        <v>70</v>
      </c>
      <c r="C77" s="11">
        <f t="shared" si="6"/>
        <v>108501.07002728939</v>
      </c>
      <c r="D77" s="11">
        <f t="shared" si="4"/>
        <v>192.09815583419424</v>
      </c>
      <c r="E77" s="11">
        <f t="shared" si="5"/>
        <v>452.08779178037247</v>
      </c>
      <c r="F77" s="12">
        <f t="shared" si="7"/>
        <v>644.18594761456666</v>
      </c>
    </row>
    <row r="78" spans="1:7" x14ac:dyDescent="0.2">
      <c r="A78" s="117"/>
      <c r="B78" s="10">
        <v>71</v>
      </c>
      <c r="C78" s="11">
        <f t="shared" si="6"/>
        <v>108308.9718714552</v>
      </c>
      <c r="D78" s="11">
        <f t="shared" si="4"/>
        <v>192.89856481683674</v>
      </c>
      <c r="E78" s="11">
        <f t="shared" si="5"/>
        <v>451.28738279773</v>
      </c>
      <c r="F78" s="12">
        <f t="shared" si="7"/>
        <v>644.18594761456677</v>
      </c>
    </row>
    <row r="79" spans="1:7" x14ac:dyDescent="0.2">
      <c r="A79" s="118"/>
      <c r="B79" s="13">
        <v>72</v>
      </c>
      <c r="C79" s="14">
        <f t="shared" si="6"/>
        <v>108116.07330663837</v>
      </c>
      <c r="D79" s="14">
        <f t="shared" si="4"/>
        <v>193.70230883690692</v>
      </c>
      <c r="E79" s="14">
        <f t="shared" si="5"/>
        <v>450.48363877765991</v>
      </c>
      <c r="F79" s="15">
        <f t="shared" si="7"/>
        <v>644.18594761456689</v>
      </c>
    </row>
    <row r="80" spans="1:7" ht="12.75" customHeight="1" x14ac:dyDescent="0.2">
      <c r="A80" s="116" t="s">
        <v>82</v>
      </c>
      <c r="B80" s="7">
        <v>73</v>
      </c>
      <c r="C80" s="8">
        <f t="shared" si="6"/>
        <v>107922.37099780147</v>
      </c>
      <c r="D80" s="8">
        <f t="shared" si="4"/>
        <v>194.50940179039404</v>
      </c>
      <c r="E80" s="8">
        <f t="shared" si="5"/>
        <v>449.67654582417282</v>
      </c>
      <c r="F80" s="9">
        <f t="shared" si="7"/>
        <v>644.18594761456689</v>
      </c>
    </row>
    <row r="81" spans="1:6" x14ac:dyDescent="0.2">
      <c r="A81" s="117"/>
      <c r="B81" s="10">
        <v>74</v>
      </c>
      <c r="C81" s="11">
        <f t="shared" si="6"/>
        <v>107727.86159601108</v>
      </c>
      <c r="D81" s="11">
        <f t="shared" si="4"/>
        <v>195.31985763118729</v>
      </c>
      <c r="E81" s="11">
        <f t="shared" si="5"/>
        <v>448.86608998337942</v>
      </c>
      <c r="F81" s="12">
        <f t="shared" si="7"/>
        <v>644.18594761456666</v>
      </c>
    </row>
    <row r="82" spans="1:6" x14ac:dyDescent="0.2">
      <c r="A82" s="117"/>
      <c r="B82" s="10">
        <v>75</v>
      </c>
      <c r="C82" s="11">
        <f t="shared" si="6"/>
        <v>107532.54173837989</v>
      </c>
      <c r="D82" s="11">
        <f t="shared" si="4"/>
        <v>196.1336903713173</v>
      </c>
      <c r="E82" s="11">
        <f t="shared" si="5"/>
        <v>448.05225724324947</v>
      </c>
      <c r="F82" s="12">
        <f t="shared" si="7"/>
        <v>644.18594761456677</v>
      </c>
    </row>
    <row r="83" spans="1:6" x14ac:dyDescent="0.2">
      <c r="A83" s="117"/>
      <c r="B83" s="10">
        <v>76</v>
      </c>
      <c r="C83" s="11">
        <f t="shared" si="6"/>
        <v>107336.40804800857</v>
      </c>
      <c r="D83" s="11">
        <f t="shared" si="4"/>
        <v>196.95091408119774</v>
      </c>
      <c r="E83" s="11">
        <f t="shared" si="5"/>
        <v>447.23503353336901</v>
      </c>
      <c r="F83" s="12">
        <f t="shared" si="7"/>
        <v>644.18594761456677</v>
      </c>
    </row>
    <row r="84" spans="1:6" x14ac:dyDescent="0.2">
      <c r="A84" s="117"/>
      <c r="B84" s="10">
        <v>77</v>
      </c>
      <c r="C84" s="11">
        <f t="shared" si="6"/>
        <v>107139.45713392737</v>
      </c>
      <c r="D84" s="11">
        <f t="shared" si="4"/>
        <v>197.77154288986944</v>
      </c>
      <c r="E84" s="11">
        <f t="shared" si="5"/>
        <v>446.41440472469736</v>
      </c>
      <c r="F84" s="12">
        <f t="shared" si="7"/>
        <v>644.18594761456677</v>
      </c>
    </row>
    <row r="85" spans="1:6" x14ac:dyDescent="0.2">
      <c r="A85" s="117"/>
      <c r="B85" s="10">
        <v>78</v>
      </c>
      <c r="C85" s="11">
        <f t="shared" si="6"/>
        <v>106941.6855910375</v>
      </c>
      <c r="D85" s="11">
        <f t="shared" si="4"/>
        <v>198.59559098524383</v>
      </c>
      <c r="E85" s="11">
        <f t="shared" si="5"/>
        <v>445.59035662932291</v>
      </c>
      <c r="F85" s="12">
        <f t="shared" si="7"/>
        <v>644.18594761456677</v>
      </c>
    </row>
    <row r="86" spans="1:6" x14ac:dyDescent="0.2">
      <c r="A86" s="117"/>
      <c r="B86" s="10">
        <v>79</v>
      </c>
      <c r="C86" s="11">
        <f t="shared" si="6"/>
        <v>106743.09000005225</v>
      </c>
      <c r="D86" s="11">
        <f t="shared" si="4"/>
        <v>199.42307261434905</v>
      </c>
      <c r="E86" s="11">
        <f t="shared" si="5"/>
        <v>444.76287500021772</v>
      </c>
      <c r="F86" s="12">
        <f t="shared" si="7"/>
        <v>644.18594761456677</v>
      </c>
    </row>
    <row r="87" spans="1:6" x14ac:dyDescent="0.2">
      <c r="A87" s="117"/>
      <c r="B87" s="10">
        <v>80</v>
      </c>
      <c r="C87" s="11">
        <f t="shared" si="6"/>
        <v>106543.66692743791</v>
      </c>
      <c r="D87" s="11">
        <f t="shared" si="4"/>
        <v>200.25400208357556</v>
      </c>
      <c r="E87" s="11">
        <f t="shared" si="5"/>
        <v>443.9319455309913</v>
      </c>
      <c r="F87" s="12">
        <f t="shared" si="7"/>
        <v>644.18594761456689</v>
      </c>
    </row>
    <row r="88" spans="1:6" x14ac:dyDescent="0.2">
      <c r="A88" s="117"/>
      <c r="B88" s="10">
        <v>81</v>
      </c>
      <c r="C88" s="11">
        <f t="shared" si="6"/>
        <v>106343.41292535434</v>
      </c>
      <c r="D88" s="11">
        <f t="shared" si="4"/>
        <v>201.08839375892376</v>
      </c>
      <c r="E88" s="11">
        <f t="shared" si="5"/>
        <v>443.09755385564307</v>
      </c>
      <c r="F88" s="12">
        <f t="shared" si="7"/>
        <v>644.18594761456689</v>
      </c>
    </row>
    <row r="89" spans="1:6" x14ac:dyDescent="0.2">
      <c r="A89" s="117"/>
      <c r="B89" s="10">
        <v>82</v>
      </c>
      <c r="C89" s="11">
        <f t="shared" si="6"/>
        <v>106142.32453159541</v>
      </c>
      <c r="D89" s="11">
        <f t="shared" si="4"/>
        <v>201.92626206625263</v>
      </c>
      <c r="E89" s="11">
        <f t="shared" si="5"/>
        <v>442.25968554831422</v>
      </c>
      <c r="F89" s="12">
        <f t="shared" si="7"/>
        <v>644.18594761456689</v>
      </c>
    </row>
    <row r="90" spans="1:6" x14ac:dyDescent="0.2">
      <c r="A90" s="117"/>
      <c r="B90" s="10">
        <v>83</v>
      </c>
      <c r="C90" s="11">
        <f t="shared" si="6"/>
        <v>105940.39826952916</v>
      </c>
      <c r="D90" s="11">
        <f t="shared" si="4"/>
        <v>202.76762149152862</v>
      </c>
      <c r="E90" s="11">
        <f t="shared" si="5"/>
        <v>441.41832612303813</v>
      </c>
      <c r="F90" s="12">
        <f t="shared" si="7"/>
        <v>644.18594761456677</v>
      </c>
    </row>
    <row r="91" spans="1:6" x14ac:dyDescent="0.2">
      <c r="A91" s="118"/>
      <c r="B91" s="13">
        <v>84</v>
      </c>
      <c r="C91" s="14">
        <f t="shared" si="6"/>
        <v>105737.63064803764</v>
      </c>
      <c r="D91" s="14">
        <f t="shared" si="4"/>
        <v>203.61248658107672</v>
      </c>
      <c r="E91" s="14">
        <f t="shared" si="5"/>
        <v>440.57346103349016</v>
      </c>
      <c r="F91" s="15">
        <f t="shared" si="7"/>
        <v>644.18594761456689</v>
      </c>
    </row>
    <row r="92" spans="1:6" ht="12.75" customHeight="1" x14ac:dyDescent="0.2">
      <c r="A92" s="116" t="s">
        <v>83</v>
      </c>
      <c r="B92" s="7">
        <v>85</v>
      </c>
      <c r="C92" s="8">
        <f t="shared" si="6"/>
        <v>105534.01816145657</v>
      </c>
      <c r="D92" s="8">
        <f t="shared" si="4"/>
        <v>204.46087194183116</v>
      </c>
      <c r="E92" s="8">
        <f t="shared" si="5"/>
        <v>439.72507567273567</v>
      </c>
      <c r="F92" s="9">
        <f t="shared" si="7"/>
        <v>644.18594761456689</v>
      </c>
    </row>
    <row r="93" spans="1:6" x14ac:dyDescent="0.2">
      <c r="A93" s="117"/>
      <c r="B93" s="10">
        <v>86</v>
      </c>
      <c r="C93" s="11">
        <f t="shared" si="6"/>
        <v>105329.55728951473</v>
      </c>
      <c r="D93" s="11">
        <f t="shared" si="4"/>
        <v>205.31279224158882</v>
      </c>
      <c r="E93" s="11">
        <f t="shared" si="5"/>
        <v>438.87315537297803</v>
      </c>
      <c r="F93" s="12">
        <f t="shared" si="7"/>
        <v>644.18594761456689</v>
      </c>
    </row>
    <row r="94" spans="1:6" x14ac:dyDescent="0.2">
      <c r="A94" s="117"/>
      <c r="B94" s="10">
        <v>87</v>
      </c>
      <c r="C94" s="11">
        <f t="shared" si="6"/>
        <v>105124.24449727315</v>
      </c>
      <c r="D94" s="11">
        <f t="shared" si="4"/>
        <v>206.16826220926214</v>
      </c>
      <c r="E94" s="11">
        <f t="shared" si="5"/>
        <v>438.0176854053048</v>
      </c>
      <c r="F94" s="12">
        <f t="shared" si="7"/>
        <v>644.18594761456689</v>
      </c>
    </row>
    <row r="95" spans="1:6" x14ac:dyDescent="0.2">
      <c r="A95" s="117"/>
      <c r="B95" s="10">
        <v>88</v>
      </c>
      <c r="C95" s="11">
        <f t="shared" si="6"/>
        <v>104918.07623506388</v>
      </c>
      <c r="D95" s="11">
        <f t="shared" si="4"/>
        <v>207.02729663513404</v>
      </c>
      <c r="E95" s="11">
        <f t="shared" si="5"/>
        <v>437.15865097943282</v>
      </c>
      <c r="F95" s="12">
        <f t="shared" si="7"/>
        <v>644.18594761456689</v>
      </c>
    </row>
    <row r="96" spans="1:6" x14ac:dyDescent="0.2">
      <c r="A96" s="117"/>
      <c r="B96" s="10">
        <v>89</v>
      </c>
      <c r="C96" s="11">
        <f t="shared" si="6"/>
        <v>104711.04893842875</v>
      </c>
      <c r="D96" s="11">
        <f t="shared" si="4"/>
        <v>207.88991037111373</v>
      </c>
      <c r="E96" s="11">
        <f t="shared" si="5"/>
        <v>436.2960372434531</v>
      </c>
      <c r="F96" s="12">
        <f t="shared" si="7"/>
        <v>644.18594761456689</v>
      </c>
    </row>
    <row r="97" spans="1:6" x14ac:dyDescent="0.2">
      <c r="A97" s="117"/>
      <c r="B97" s="10">
        <v>90</v>
      </c>
      <c r="C97" s="11">
        <f t="shared" si="6"/>
        <v>104503.15902805763</v>
      </c>
      <c r="D97" s="11">
        <f t="shared" si="4"/>
        <v>208.75611833099342</v>
      </c>
      <c r="E97" s="11">
        <f t="shared" si="5"/>
        <v>435.4298292835735</v>
      </c>
      <c r="F97" s="12">
        <f t="shared" si="7"/>
        <v>644.18594761456689</v>
      </c>
    </row>
    <row r="98" spans="1:6" x14ac:dyDescent="0.2">
      <c r="A98" s="117"/>
      <c r="B98" s="10">
        <v>91</v>
      </c>
      <c r="C98" s="11">
        <f t="shared" si="6"/>
        <v>104294.40290972665</v>
      </c>
      <c r="D98" s="11">
        <f t="shared" si="4"/>
        <v>209.62593549070581</v>
      </c>
      <c r="E98" s="11">
        <f t="shared" si="5"/>
        <v>434.56001212386104</v>
      </c>
      <c r="F98" s="12">
        <f t="shared" si="7"/>
        <v>644.18594761456689</v>
      </c>
    </row>
    <row r="99" spans="1:6" x14ac:dyDescent="0.2">
      <c r="A99" s="117"/>
      <c r="B99" s="10">
        <v>92</v>
      </c>
      <c r="C99" s="11">
        <f t="shared" si="6"/>
        <v>104084.77697423594</v>
      </c>
      <c r="D99" s="11">
        <f t="shared" si="4"/>
        <v>210.49937688858381</v>
      </c>
      <c r="E99" s="11">
        <f t="shared" si="5"/>
        <v>433.68657072598302</v>
      </c>
      <c r="F99" s="12">
        <f t="shared" si="7"/>
        <v>644.18594761456689</v>
      </c>
    </row>
    <row r="100" spans="1:6" x14ac:dyDescent="0.2">
      <c r="A100" s="117"/>
      <c r="B100" s="10">
        <v>93</v>
      </c>
      <c r="C100" s="11">
        <f t="shared" si="6"/>
        <v>103874.27759734735</v>
      </c>
      <c r="D100" s="11">
        <f t="shared" si="4"/>
        <v>211.37645762561957</v>
      </c>
      <c r="E100" s="11">
        <f t="shared" si="5"/>
        <v>432.80948998894729</v>
      </c>
      <c r="F100" s="12">
        <f t="shared" si="7"/>
        <v>644.18594761456689</v>
      </c>
    </row>
    <row r="101" spans="1:6" x14ac:dyDescent="0.2">
      <c r="A101" s="117"/>
      <c r="B101" s="10">
        <v>94</v>
      </c>
      <c r="C101" s="11">
        <f t="shared" si="6"/>
        <v>103662.90113972173</v>
      </c>
      <c r="D101" s="11">
        <f t="shared" si="4"/>
        <v>212.25719286572632</v>
      </c>
      <c r="E101" s="11">
        <f t="shared" si="5"/>
        <v>431.9287547488405</v>
      </c>
      <c r="F101" s="12">
        <f t="shared" si="7"/>
        <v>644.18594761456689</v>
      </c>
    </row>
    <row r="102" spans="1:6" x14ac:dyDescent="0.2">
      <c r="A102" s="117"/>
      <c r="B102" s="10">
        <v>95</v>
      </c>
      <c r="C102" s="11">
        <f t="shared" si="6"/>
        <v>103450.643946856</v>
      </c>
      <c r="D102" s="11">
        <f t="shared" si="4"/>
        <v>213.14159783600024</v>
      </c>
      <c r="E102" s="11">
        <f t="shared" si="5"/>
        <v>431.0443497785667</v>
      </c>
      <c r="F102" s="12">
        <f t="shared" si="7"/>
        <v>644.18594761456689</v>
      </c>
    </row>
    <row r="103" spans="1:6" x14ac:dyDescent="0.2">
      <c r="A103" s="118"/>
      <c r="B103" s="13">
        <v>96</v>
      </c>
      <c r="C103" s="14">
        <f t="shared" si="6"/>
        <v>103237.50234902</v>
      </c>
      <c r="D103" s="14">
        <f t="shared" si="4"/>
        <v>214.02968782698343</v>
      </c>
      <c r="E103" s="14">
        <f t="shared" si="5"/>
        <v>430.15625978758322</v>
      </c>
      <c r="F103" s="15">
        <f t="shared" si="7"/>
        <v>644.18594761456666</v>
      </c>
    </row>
    <row r="104" spans="1:6" ht="12.75" customHeight="1" x14ac:dyDescent="0.2">
      <c r="A104" s="116" t="s">
        <v>84</v>
      </c>
      <c r="B104" s="7">
        <v>97</v>
      </c>
      <c r="C104" s="8">
        <f t="shared" si="6"/>
        <v>103023.47266119301</v>
      </c>
      <c r="D104" s="8">
        <f t="shared" si="4"/>
        <v>214.92147819292924</v>
      </c>
      <c r="E104" s="8">
        <f t="shared" si="5"/>
        <v>429.26446942163756</v>
      </c>
      <c r="F104" s="9">
        <f t="shared" si="7"/>
        <v>644.18594761456677</v>
      </c>
    </row>
    <row r="105" spans="1:6" x14ac:dyDescent="0.2">
      <c r="A105" s="117"/>
      <c r="B105" s="10">
        <v>98</v>
      </c>
      <c r="C105" s="11">
        <f t="shared" si="6"/>
        <v>102808.55118300008</v>
      </c>
      <c r="D105" s="11">
        <f t="shared" si="4"/>
        <v>215.81698435206641</v>
      </c>
      <c r="E105" s="11">
        <f t="shared" si="5"/>
        <v>428.3689632625003</v>
      </c>
      <c r="F105" s="12">
        <f t="shared" si="7"/>
        <v>644.18594761456666</v>
      </c>
    </row>
    <row r="106" spans="1:6" x14ac:dyDescent="0.2">
      <c r="A106" s="117"/>
      <c r="B106" s="10">
        <v>99</v>
      </c>
      <c r="C106" s="11">
        <f t="shared" si="6"/>
        <v>102592.734198648</v>
      </c>
      <c r="D106" s="11">
        <f t="shared" si="4"/>
        <v>216.71622178686673</v>
      </c>
      <c r="E106" s="11">
        <f t="shared" si="5"/>
        <v>427.46972582770007</v>
      </c>
      <c r="F106" s="12">
        <f t="shared" si="7"/>
        <v>644.18594761456677</v>
      </c>
    </row>
    <row r="107" spans="1:6" x14ac:dyDescent="0.2">
      <c r="A107" s="117"/>
      <c r="B107" s="10">
        <v>100</v>
      </c>
      <c r="C107" s="11">
        <f t="shared" si="6"/>
        <v>102376.01797686114</v>
      </c>
      <c r="D107" s="11">
        <f t="shared" si="4"/>
        <v>217.61920604431197</v>
      </c>
      <c r="E107" s="11">
        <f t="shared" si="5"/>
        <v>426.56674157025475</v>
      </c>
      <c r="F107" s="12">
        <f t="shared" si="7"/>
        <v>644.18594761456666</v>
      </c>
    </row>
    <row r="108" spans="1:6" x14ac:dyDescent="0.2">
      <c r="A108" s="117"/>
      <c r="B108" s="10">
        <v>101</v>
      </c>
      <c r="C108" s="11">
        <f t="shared" si="6"/>
        <v>102158.39877081683</v>
      </c>
      <c r="D108" s="11">
        <f t="shared" si="4"/>
        <v>218.5259527361633</v>
      </c>
      <c r="E108" s="11">
        <f t="shared" si="5"/>
        <v>425.65999487840344</v>
      </c>
      <c r="F108" s="12">
        <f t="shared" si="7"/>
        <v>644.18594761456677</v>
      </c>
    </row>
    <row r="109" spans="1:6" x14ac:dyDescent="0.2">
      <c r="A109" s="117"/>
      <c r="B109" s="10">
        <v>102</v>
      </c>
      <c r="C109" s="11">
        <f t="shared" si="6"/>
        <v>101939.87281808066</v>
      </c>
      <c r="D109" s="11">
        <f t="shared" si="4"/>
        <v>219.43647753923062</v>
      </c>
      <c r="E109" s="11">
        <f t="shared" si="5"/>
        <v>424.74947007533609</v>
      </c>
      <c r="F109" s="12">
        <f t="shared" si="7"/>
        <v>644.18594761456666</v>
      </c>
    </row>
    <row r="110" spans="1:6" x14ac:dyDescent="0.2">
      <c r="A110" s="117"/>
      <c r="B110" s="10">
        <v>103</v>
      </c>
      <c r="C110" s="11">
        <f t="shared" si="6"/>
        <v>101720.43634054143</v>
      </c>
      <c r="D110" s="11">
        <f t="shared" si="4"/>
        <v>220.35079619564411</v>
      </c>
      <c r="E110" s="11">
        <f t="shared" si="5"/>
        <v>423.83515141892264</v>
      </c>
      <c r="F110" s="12">
        <f t="shared" si="7"/>
        <v>644.18594761456677</v>
      </c>
    </row>
    <row r="111" spans="1:6" x14ac:dyDescent="0.2">
      <c r="A111" s="117"/>
      <c r="B111" s="10">
        <v>104</v>
      </c>
      <c r="C111" s="11">
        <f t="shared" si="6"/>
        <v>101500.08554434578</v>
      </c>
      <c r="D111" s="11">
        <f t="shared" si="4"/>
        <v>221.26892451312591</v>
      </c>
      <c r="E111" s="11">
        <f t="shared" si="5"/>
        <v>422.91702310144075</v>
      </c>
      <c r="F111" s="12">
        <f t="shared" si="7"/>
        <v>644.18594761456666</v>
      </c>
    </row>
    <row r="112" spans="1:6" x14ac:dyDescent="0.2">
      <c r="A112" s="117"/>
      <c r="B112" s="10">
        <v>105</v>
      </c>
      <c r="C112" s="11">
        <f t="shared" si="6"/>
        <v>101278.81661983267</v>
      </c>
      <c r="D112" s="11">
        <f t="shared" si="4"/>
        <v>222.19087836526396</v>
      </c>
      <c r="E112" s="11">
        <f t="shared" si="5"/>
        <v>421.99506924930284</v>
      </c>
      <c r="F112" s="12">
        <f t="shared" si="7"/>
        <v>644.18594761456677</v>
      </c>
    </row>
    <row r="113" spans="1:6" x14ac:dyDescent="0.2">
      <c r="A113" s="117"/>
      <c r="B113" s="10">
        <v>106</v>
      </c>
      <c r="C113" s="11">
        <f t="shared" si="6"/>
        <v>101056.6257414674</v>
      </c>
      <c r="D113" s="11">
        <f t="shared" si="4"/>
        <v>223.11667369178591</v>
      </c>
      <c r="E113" s="11">
        <f t="shared" si="5"/>
        <v>421.06927392278078</v>
      </c>
      <c r="F113" s="12">
        <f t="shared" si="7"/>
        <v>644.18594761456666</v>
      </c>
    </row>
    <row r="114" spans="1:6" x14ac:dyDescent="0.2">
      <c r="A114" s="117"/>
      <c r="B114" s="10">
        <v>107</v>
      </c>
      <c r="C114" s="11">
        <f t="shared" si="6"/>
        <v>100833.50906777562</v>
      </c>
      <c r="D114" s="11">
        <f t="shared" si="4"/>
        <v>224.04632649883499</v>
      </c>
      <c r="E114" s="11">
        <f t="shared" si="5"/>
        <v>420.1396211157317</v>
      </c>
      <c r="F114" s="12">
        <f t="shared" si="7"/>
        <v>644.18594761456666</v>
      </c>
    </row>
    <row r="115" spans="1:6" x14ac:dyDescent="0.2">
      <c r="A115" s="118"/>
      <c r="B115" s="13">
        <v>108</v>
      </c>
      <c r="C115" s="14">
        <f t="shared" si="6"/>
        <v>100609.46274127679</v>
      </c>
      <c r="D115" s="14">
        <f t="shared" si="4"/>
        <v>224.9798528592469</v>
      </c>
      <c r="E115" s="14">
        <f t="shared" si="5"/>
        <v>419.20609475531995</v>
      </c>
      <c r="F115" s="15">
        <f t="shared" si="7"/>
        <v>644.18594761456689</v>
      </c>
    </row>
    <row r="116" spans="1:6" ht="12.75" customHeight="1" x14ac:dyDescent="0.2">
      <c r="A116" s="116" t="s">
        <v>85</v>
      </c>
      <c r="B116" s="7">
        <v>109</v>
      </c>
      <c r="C116" s="8">
        <f t="shared" si="6"/>
        <v>100384.48288841754</v>
      </c>
      <c r="D116" s="8">
        <f t="shared" si="4"/>
        <v>225.91726891282698</v>
      </c>
      <c r="E116" s="8">
        <f t="shared" si="5"/>
        <v>418.2686787017397</v>
      </c>
      <c r="F116" s="9">
        <f t="shared" si="7"/>
        <v>644.18594761456666</v>
      </c>
    </row>
    <row r="117" spans="1:6" x14ac:dyDescent="0.2">
      <c r="A117" s="117"/>
      <c r="B117" s="10">
        <v>110</v>
      </c>
      <c r="C117" s="11">
        <f t="shared" si="6"/>
        <v>100158.5656195047</v>
      </c>
      <c r="D117" s="11">
        <f t="shared" si="4"/>
        <v>226.85859086663049</v>
      </c>
      <c r="E117" s="11">
        <f t="shared" si="5"/>
        <v>417.32735674793622</v>
      </c>
      <c r="F117" s="12">
        <f t="shared" si="7"/>
        <v>644.18594761456666</v>
      </c>
    </row>
    <row r="118" spans="1:6" x14ac:dyDescent="0.2">
      <c r="A118" s="117"/>
      <c r="B118" s="10">
        <v>111</v>
      </c>
      <c r="C118" s="11">
        <f t="shared" si="6"/>
        <v>99931.707028638077</v>
      </c>
      <c r="D118" s="11">
        <f t="shared" si="4"/>
        <v>227.8038349952414</v>
      </c>
      <c r="E118" s="11">
        <f t="shared" si="5"/>
        <v>416.38211261932531</v>
      </c>
      <c r="F118" s="12">
        <f t="shared" si="7"/>
        <v>644.18594761456666</v>
      </c>
    </row>
    <row r="119" spans="1:6" x14ac:dyDescent="0.2">
      <c r="A119" s="117"/>
      <c r="B119" s="10">
        <v>112</v>
      </c>
      <c r="C119" s="11">
        <f t="shared" si="6"/>
        <v>99703.903193642836</v>
      </c>
      <c r="D119" s="11">
        <f t="shared" si="4"/>
        <v>228.75301764105495</v>
      </c>
      <c r="E119" s="11">
        <f t="shared" si="5"/>
        <v>415.43292997351182</v>
      </c>
      <c r="F119" s="12">
        <f t="shared" si="7"/>
        <v>644.18594761456677</v>
      </c>
    </row>
    <row r="120" spans="1:6" x14ac:dyDescent="0.2">
      <c r="A120" s="117"/>
      <c r="B120" s="10">
        <v>113</v>
      </c>
      <c r="C120" s="11">
        <f t="shared" si="6"/>
        <v>99475.150176001785</v>
      </c>
      <c r="D120" s="11">
        <f t="shared" si="4"/>
        <v>229.70615521455929</v>
      </c>
      <c r="E120" s="11">
        <f t="shared" si="5"/>
        <v>414.47979240000745</v>
      </c>
      <c r="F120" s="12">
        <f t="shared" si="7"/>
        <v>644.18594761456677</v>
      </c>
    </row>
    <row r="121" spans="1:6" x14ac:dyDescent="0.2">
      <c r="A121" s="117"/>
      <c r="B121" s="10">
        <v>114</v>
      </c>
      <c r="C121" s="11">
        <f t="shared" si="6"/>
        <v>99245.444020787225</v>
      </c>
      <c r="D121" s="11">
        <f t="shared" si="4"/>
        <v>230.66326419462004</v>
      </c>
      <c r="E121" s="11">
        <f t="shared" si="5"/>
        <v>413.52268341994682</v>
      </c>
      <c r="F121" s="12">
        <f t="shared" si="7"/>
        <v>644.18594761456689</v>
      </c>
    </row>
    <row r="122" spans="1:6" x14ac:dyDescent="0.2">
      <c r="A122" s="117"/>
      <c r="B122" s="10">
        <v>115</v>
      </c>
      <c r="C122" s="11">
        <f t="shared" si="6"/>
        <v>99014.780756592605</v>
      </c>
      <c r="D122" s="11">
        <f t="shared" si="4"/>
        <v>231.62436112876421</v>
      </c>
      <c r="E122" s="11">
        <f t="shared" si="5"/>
        <v>412.56158648580254</v>
      </c>
      <c r="F122" s="12">
        <f t="shared" si="7"/>
        <v>644.18594761456677</v>
      </c>
    </row>
    <row r="123" spans="1:6" x14ac:dyDescent="0.2">
      <c r="A123" s="117"/>
      <c r="B123" s="10">
        <v>116</v>
      </c>
      <c r="C123" s="11">
        <f t="shared" si="6"/>
        <v>98783.15639546384</v>
      </c>
      <c r="D123" s="11">
        <f t="shared" si="4"/>
        <v>232.58946263346749</v>
      </c>
      <c r="E123" s="11">
        <f t="shared" si="5"/>
        <v>411.59648498109937</v>
      </c>
      <c r="F123" s="12">
        <f t="shared" si="7"/>
        <v>644.18594761456689</v>
      </c>
    </row>
    <row r="124" spans="1:6" x14ac:dyDescent="0.2">
      <c r="A124" s="117"/>
      <c r="B124" s="10">
        <v>117</v>
      </c>
      <c r="C124" s="11">
        <f t="shared" si="6"/>
        <v>98550.566932830377</v>
      </c>
      <c r="D124" s="11">
        <f t="shared" si="4"/>
        <v>233.55858539444014</v>
      </c>
      <c r="E124" s="11">
        <f t="shared" si="5"/>
        <v>410.62736222012654</v>
      </c>
      <c r="F124" s="12">
        <f t="shared" si="7"/>
        <v>644.18594761456666</v>
      </c>
    </row>
    <row r="125" spans="1:6" x14ac:dyDescent="0.2">
      <c r="A125" s="117"/>
      <c r="B125" s="10">
        <v>118</v>
      </c>
      <c r="C125" s="11">
        <f t="shared" si="6"/>
        <v>98317.008347435942</v>
      </c>
      <c r="D125" s="11">
        <f t="shared" si="4"/>
        <v>234.53174616691709</v>
      </c>
      <c r="E125" s="11">
        <f t="shared" si="5"/>
        <v>409.65420144764977</v>
      </c>
      <c r="F125" s="12">
        <f t="shared" si="7"/>
        <v>644.18594761456689</v>
      </c>
    </row>
    <row r="126" spans="1:6" x14ac:dyDescent="0.2">
      <c r="A126" s="117"/>
      <c r="B126" s="10">
        <v>119</v>
      </c>
      <c r="C126" s="11">
        <f t="shared" si="6"/>
        <v>98082.476601269023</v>
      </c>
      <c r="D126" s="11">
        <f t="shared" si="4"/>
        <v>235.50896177594598</v>
      </c>
      <c r="E126" s="11">
        <f t="shared" si="5"/>
        <v>408.67698583862091</v>
      </c>
      <c r="F126" s="12">
        <f t="shared" si="7"/>
        <v>644.18594761456689</v>
      </c>
    </row>
    <row r="127" spans="1:6" x14ac:dyDescent="0.2">
      <c r="A127" s="118"/>
      <c r="B127" s="13">
        <v>120</v>
      </c>
      <c r="C127" s="14">
        <f t="shared" si="6"/>
        <v>97846.967639493072</v>
      </c>
      <c r="D127" s="14">
        <f t="shared" si="4"/>
        <v>236.49024911667902</v>
      </c>
      <c r="E127" s="14">
        <f t="shared" si="5"/>
        <v>407.69569849788786</v>
      </c>
      <c r="F127" s="15">
        <f t="shared" si="7"/>
        <v>644.18594761456689</v>
      </c>
    </row>
    <row r="128" spans="1:6" ht="12.75" customHeight="1" x14ac:dyDescent="0.2">
      <c r="A128" s="116" t="s">
        <v>86</v>
      </c>
      <c r="B128" s="7">
        <v>121</v>
      </c>
      <c r="C128" s="8">
        <f t="shared" si="6"/>
        <v>97610.4773903764</v>
      </c>
      <c r="D128" s="8">
        <f t="shared" si="4"/>
        <v>237.47562515466518</v>
      </c>
      <c r="E128" s="8">
        <f t="shared" si="5"/>
        <v>406.71032245990165</v>
      </c>
      <c r="F128" s="9">
        <f t="shared" si="7"/>
        <v>644.18594761456689</v>
      </c>
    </row>
    <row r="129" spans="1:6" x14ac:dyDescent="0.2">
      <c r="A129" s="117"/>
      <c r="B129" s="10">
        <v>122</v>
      </c>
      <c r="C129" s="11">
        <f t="shared" si="6"/>
        <v>97373.001765221736</v>
      </c>
      <c r="D129" s="11">
        <f t="shared" si="4"/>
        <v>238.46510692614291</v>
      </c>
      <c r="E129" s="11">
        <f t="shared" si="5"/>
        <v>405.72084068842389</v>
      </c>
      <c r="F129" s="12">
        <f t="shared" si="7"/>
        <v>644.18594761456677</v>
      </c>
    </row>
    <row r="130" spans="1:6" x14ac:dyDescent="0.2">
      <c r="A130" s="117"/>
      <c r="B130" s="10">
        <v>123</v>
      </c>
      <c r="C130" s="11">
        <f t="shared" si="6"/>
        <v>97134.53665829559</v>
      </c>
      <c r="D130" s="11">
        <f t="shared" si="4"/>
        <v>239.45871153833519</v>
      </c>
      <c r="E130" s="11">
        <f t="shared" si="5"/>
        <v>404.72723607623163</v>
      </c>
      <c r="F130" s="12">
        <f t="shared" si="7"/>
        <v>644.18594761456689</v>
      </c>
    </row>
    <row r="131" spans="1:6" x14ac:dyDescent="0.2">
      <c r="A131" s="117"/>
      <c r="B131" s="10">
        <v>124</v>
      </c>
      <c r="C131" s="11">
        <f t="shared" si="6"/>
        <v>96895.077946757257</v>
      </c>
      <c r="D131" s="11">
        <f t="shared" si="4"/>
        <v>240.45645616974488</v>
      </c>
      <c r="E131" s="11">
        <f t="shared" si="5"/>
        <v>403.72949144482192</v>
      </c>
      <c r="F131" s="12">
        <f t="shared" si="7"/>
        <v>644.18594761456677</v>
      </c>
    </row>
    <row r="132" spans="1:6" x14ac:dyDescent="0.2">
      <c r="A132" s="117"/>
      <c r="B132" s="10">
        <v>125</v>
      </c>
      <c r="C132" s="11">
        <f t="shared" si="6"/>
        <v>96654.621490587509</v>
      </c>
      <c r="D132" s="11">
        <f t="shared" si="4"/>
        <v>241.45835807045219</v>
      </c>
      <c r="E132" s="11">
        <f t="shared" si="5"/>
        <v>402.72758954411461</v>
      </c>
      <c r="F132" s="12">
        <f t="shared" si="7"/>
        <v>644.18594761456677</v>
      </c>
    </row>
    <row r="133" spans="1:6" x14ac:dyDescent="0.2">
      <c r="A133" s="117"/>
      <c r="B133" s="10">
        <v>126</v>
      </c>
      <c r="C133" s="11">
        <f t="shared" si="6"/>
        <v>96413.16313251706</v>
      </c>
      <c r="D133" s="11">
        <f t="shared" si="4"/>
        <v>242.46443456241241</v>
      </c>
      <c r="E133" s="11">
        <f t="shared" si="5"/>
        <v>401.72151305215442</v>
      </c>
      <c r="F133" s="12">
        <f t="shared" si="7"/>
        <v>644.18594761456689</v>
      </c>
    </row>
    <row r="134" spans="1:6" x14ac:dyDescent="0.2">
      <c r="A134" s="117"/>
      <c r="B134" s="10">
        <v>127</v>
      </c>
      <c r="C134" s="11">
        <f t="shared" si="6"/>
        <v>96170.698697954649</v>
      </c>
      <c r="D134" s="11">
        <f t="shared" si="4"/>
        <v>243.47470303975581</v>
      </c>
      <c r="E134" s="11">
        <f t="shared" si="5"/>
        <v>400.71124457481102</v>
      </c>
      <c r="F134" s="12">
        <f t="shared" si="7"/>
        <v>644.18594761456689</v>
      </c>
    </row>
    <row r="135" spans="1:6" x14ac:dyDescent="0.2">
      <c r="A135" s="117"/>
      <c r="B135" s="10">
        <v>128</v>
      </c>
      <c r="C135" s="11">
        <f t="shared" si="6"/>
        <v>95927.223994914893</v>
      </c>
      <c r="D135" s="11">
        <f t="shared" si="4"/>
        <v>244.48918096908812</v>
      </c>
      <c r="E135" s="11">
        <f t="shared" si="5"/>
        <v>399.6967666454787</v>
      </c>
      <c r="F135" s="12">
        <f t="shared" si="7"/>
        <v>644.18594761456689</v>
      </c>
    </row>
    <row r="136" spans="1:6" x14ac:dyDescent="0.2">
      <c r="A136" s="117"/>
      <c r="B136" s="10">
        <v>129</v>
      </c>
      <c r="C136" s="11">
        <f t="shared" si="6"/>
        <v>95682.734813945804</v>
      </c>
      <c r="D136" s="11">
        <f t="shared" ref="D136:D199" si="8">PPMT($C$2/12,1,($C$3*12)+1-B136,C136,0)*-1</f>
        <v>245.50788588979268</v>
      </c>
      <c r="E136" s="11">
        <f t="shared" ref="E136:E199" si="9">IPMT($C$2/12,1,($C$3*12)+1-B136,C136,0)*-1</f>
        <v>398.67806172477418</v>
      </c>
      <c r="F136" s="12">
        <f t="shared" si="7"/>
        <v>644.18594761456689</v>
      </c>
    </row>
    <row r="137" spans="1:6" x14ac:dyDescent="0.2">
      <c r="A137" s="117"/>
      <c r="B137" s="10">
        <v>130</v>
      </c>
      <c r="C137" s="11">
        <f t="shared" ref="C137:C200" si="10">C136-D136</f>
        <v>95437.226928056014</v>
      </c>
      <c r="D137" s="11">
        <f t="shared" si="8"/>
        <v>246.53083541433341</v>
      </c>
      <c r="E137" s="11">
        <f t="shared" si="9"/>
        <v>397.65511220023336</v>
      </c>
      <c r="F137" s="12">
        <f t="shared" ref="F137:F200" si="11">SUM(D137:E137)</f>
        <v>644.18594761456677</v>
      </c>
    </row>
    <row r="138" spans="1:6" x14ac:dyDescent="0.2">
      <c r="A138" s="117"/>
      <c r="B138" s="10">
        <v>131</v>
      </c>
      <c r="C138" s="11">
        <f t="shared" si="10"/>
        <v>95190.69609264168</v>
      </c>
      <c r="D138" s="11">
        <f t="shared" si="8"/>
        <v>247.55804722855984</v>
      </c>
      <c r="E138" s="11">
        <f t="shared" si="9"/>
        <v>396.62790038600701</v>
      </c>
      <c r="F138" s="12">
        <f t="shared" si="11"/>
        <v>644.18594761456689</v>
      </c>
    </row>
    <row r="139" spans="1:6" x14ac:dyDescent="0.2">
      <c r="A139" s="118"/>
      <c r="B139" s="13">
        <v>132</v>
      </c>
      <c r="C139" s="14">
        <f t="shared" si="10"/>
        <v>94943.138045413114</v>
      </c>
      <c r="D139" s="14">
        <f t="shared" si="8"/>
        <v>248.58953909201219</v>
      </c>
      <c r="E139" s="14">
        <f t="shared" si="9"/>
        <v>395.59640852255461</v>
      </c>
      <c r="F139" s="15">
        <f t="shared" si="11"/>
        <v>644.18594761456677</v>
      </c>
    </row>
    <row r="140" spans="1:6" ht="12.75" customHeight="1" x14ac:dyDescent="0.2">
      <c r="A140" s="116" t="s">
        <v>87</v>
      </c>
      <c r="B140" s="7">
        <v>133</v>
      </c>
      <c r="C140" s="8">
        <f t="shared" si="10"/>
        <v>94694.548506321109</v>
      </c>
      <c r="D140" s="8">
        <f t="shared" si="8"/>
        <v>249.62532883822891</v>
      </c>
      <c r="E140" s="8">
        <f t="shared" si="9"/>
        <v>394.56061877633795</v>
      </c>
      <c r="F140" s="9">
        <f t="shared" si="11"/>
        <v>644.18594761456689</v>
      </c>
    </row>
    <row r="141" spans="1:6" x14ac:dyDescent="0.2">
      <c r="A141" s="117"/>
      <c r="B141" s="10">
        <v>134</v>
      </c>
      <c r="C141" s="11">
        <f t="shared" si="10"/>
        <v>94444.92317748288</v>
      </c>
      <c r="D141" s="11">
        <f t="shared" si="8"/>
        <v>250.66543437505484</v>
      </c>
      <c r="E141" s="11">
        <f t="shared" si="9"/>
        <v>393.52051323951201</v>
      </c>
      <c r="F141" s="12">
        <f t="shared" si="11"/>
        <v>644.18594761456689</v>
      </c>
    </row>
    <row r="142" spans="1:6" x14ac:dyDescent="0.2">
      <c r="A142" s="117"/>
      <c r="B142" s="10">
        <v>135</v>
      </c>
      <c r="C142" s="11">
        <f t="shared" si="10"/>
        <v>94194.257743107824</v>
      </c>
      <c r="D142" s="11">
        <f t="shared" si="8"/>
        <v>251.70987368495094</v>
      </c>
      <c r="E142" s="11">
        <f t="shared" si="9"/>
        <v>392.47607392961595</v>
      </c>
      <c r="F142" s="12">
        <f t="shared" si="11"/>
        <v>644.18594761456689</v>
      </c>
    </row>
    <row r="143" spans="1:6" x14ac:dyDescent="0.2">
      <c r="A143" s="117"/>
      <c r="B143" s="10">
        <v>136</v>
      </c>
      <c r="C143" s="11">
        <f t="shared" si="10"/>
        <v>93942.54786942288</v>
      </c>
      <c r="D143" s="11">
        <f t="shared" si="8"/>
        <v>252.75866482530489</v>
      </c>
      <c r="E143" s="11">
        <f t="shared" si="9"/>
        <v>391.42728278926199</v>
      </c>
      <c r="F143" s="12">
        <f t="shared" si="11"/>
        <v>644.18594761456689</v>
      </c>
    </row>
    <row r="144" spans="1:6" x14ac:dyDescent="0.2">
      <c r="A144" s="117"/>
      <c r="B144" s="10">
        <v>137</v>
      </c>
      <c r="C144" s="11">
        <f t="shared" si="10"/>
        <v>93689.789204597575</v>
      </c>
      <c r="D144" s="11">
        <f t="shared" si="8"/>
        <v>253.81182592874362</v>
      </c>
      <c r="E144" s="11">
        <f t="shared" si="9"/>
        <v>390.3741216858233</v>
      </c>
      <c r="F144" s="12">
        <f t="shared" si="11"/>
        <v>644.18594761456689</v>
      </c>
    </row>
    <row r="145" spans="1:6" x14ac:dyDescent="0.2">
      <c r="A145" s="117"/>
      <c r="B145" s="10">
        <v>138</v>
      </c>
      <c r="C145" s="11">
        <f t="shared" si="10"/>
        <v>93435.977378668831</v>
      </c>
      <c r="D145" s="11">
        <f t="shared" si="8"/>
        <v>254.86937520344682</v>
      </c>
      <c r="E145" s="11">
        <f t="shared" si="9"/>
        <v>389.31657241112015</v>
      </c>
      <c r="F145" s="12">
        <f t="shared" si="11"/>
        <v>644.185947614567</v>
      </c>
    </row>
    <row r="146" spans="1:6" x14ac:dyDescent="0.2">
      <c r="A146" s="117"/>
      <c r="B146" s="10">
        <v>139</v>
      </c>
      <c r="C146" s="11">
        <f t="shared" si="10"/>
        <v>93181.108003465386</v>
      </c>
      <c r="D146" s="11">
        <f t="shared" si="8"/>
        <v>255.93133093346117</v>
      </c>
      <c r="E146" s="11">
        <f t="shared" si="9"/>
        <v>388.25461668110586</v>
      </c>
      <c r="F146" s="12">
        <f t="shared" si="11"/>
        <v>644.185947614567</v>
      </c>
    </row>
    <row r="147" spans="1:6" x14ac:dyDescent="0.2">
      <c r="A147" s="117"/>
      <c r="B147" s="10">
        <v>140</v>
      </c>
      <c r="C147" s="11">
        <f t="shared" si="10"/>
        <v>92925.176672531918</v>
      </c>
      <c r="D147" s="11">
        <f t="shared" si="8"/>
        <v>256.99771147901725</v>
      </c>
      <c r="E147" s="11">
        <f t="shared" si="9"/>
        <v>387.18823613554963</v>
      </c>
      <c r="F147" s="12">
        <f t="shared" si="11"/>
        <v>644.18594761456689</v>
      </c>
    </row>
    <row r="148" spans="1:6" x14ac:dyDescent="0.2">
      <c r="A148" s="117"/>
      <c r="B148" s="10">
        <v>141</v>
      </c>
      <c r="C148" s="11">
        <f t="shared" si="10"/>
        <v>92668.178961052894</v>
      </c>
      <c r="D148" s="11">
        <f t="shared" si="8"/>
        <v>258.06853527684643</v>
      </c>
      <c r="E148" s="11">
        <f t="shared" si="9"/>
        <v>386.1174123377204</v>
      </c>
      <c r="F148" s="12">
        <f t="shared" si="11"/>
        <v>644.18594761456689</v>
      </c>
    </row>
    <row r="149" spans="1:6" x14ac:dyDescent="0.2">
      <c r="A149" s="117"/>
      <c r="B149" s="10">
        <v>142</v>
      </c>
      <c r="C149" s="11">
        <f t="shared" si="10"/>
        <v>92410.110425776045</v>
      </c>
      <c r="D149" s="11">
        <f t="shared" si="8"/>
        <v>259.14382084049993</v>
      </c>
      <c r="E149" s="11">
        <f t="shared" si="9"/>
        <v>385.04212677406679</v>
      </c>
      <c r="F149" s="12">
        <f t="shared" si="11"/>
        <v>644.18594761456666</v>
      </c>
    </row>
    <row r="150" spans="1:6" x14ac:dyDescent="0.2">
      <c r="A150" s="117"/>
      <c r="B150" s="10">
        <v>143</v>
      </c>
      <c r="C150" s="11">
        <f t="shared" si="10"/>
        <v>92150.966604935544</v>
      </c>
      <c r="D150" s="11">
        <f t="shared" si="8"/>
        <v>260.2235867606687</v>
      </c>
      <c r="E150" s="11">
        <f t="shared" si="9"/>
        <v>383.96236085389808</v>
      </c>
      <c r="F150" s="12">
        <f t="shared" si="11"/>
        <v>644.18594761456677</v>
      </c>
    </row>
    <row r="151" spans="1:6" x14ac:dyDescent="0.2">
      <c r="A151" s="118"/>
      <c r="B151" s="13">
        <v>144</v>
      </c>
      <c r="C151" s="14">
        <f t="shared" si="10"/>
        <v>91890.743018174879</v>
      </c>
      <c r="D151" s="14">
        <f t="shared" si="8"/>
        <v>261.30785170550479</v>
      </c>
      <c r="E151" s="14">
        <f t="shared" si="9"/>
        <v>382.87809590906198</v>
      </c>
      <c r="F151" s="15">
        <f t="shared" si="11"/>
        <v>644.18594761456677</v>
      </c>
    </row>
    <row r="152" spans="1:6" ht="12.75" customHeight="1" x14ac:dyDescent="0.2">
      <c r="A152" s="116" t="s">
        <v>88</v>
      </c>
      <c r="B152" s="7">
        <v>145</v>
      </c>
      <c r="C152" s="8">
        <f t="shared" si="10"/>
        <v>91629.435166469368</v>
      </c>
      <c r="D152" s="8">
        <f t="shared" si="8"/>
        <v>262.39663442094434</v>
      </c>
      <c r="E152" s="8">
        <f t="shared" si="9"/>
        <v>381.78931319362232</v>
      </c>
      <c r="F152" s="9">
        <f t="shared" si="11"/>
        <v>644.18594761456666</v>
      </c>
    </row>
    <row r="153" spans="1:6" x14ac:dyDescent="0.2">
      <c r="A153" s="117"/>
      <c r="B153" s="10">
        <v>146</v>
      </c>
      <c r="C153" s="11">
        <f t="shared" si="10"/>
        <v>91367.03853204842</v>
      </c>
      <c r="D153" s="11">
        <f t="shared" si="8"/>
        <v>263.48995373103156</v>
      </c>
      <c r="E153" s="11">
        <f t="shared" si="9"/>
        <v>380.6959938835351</v>
      </c>
      <c r="F153" s="12">
        <f t="shared" si="11"/>
        <v>644.18594761456666</v>
      </c>
    </row>
    <row r="154" spans="1:6" x14ac:dyDescent="0.2">
      <c r="A154" s="117"/>
      <c r="B154" s="10">
        <v>147</v>
      </c>
      <c r="C154" s="11">
        <f t="shared" si="10"/>
        <v>91103.548578317394</v>
      </c>
      <c r="D154" s="11">
        <f t="shared" si="8"/>
        <v>264.58782853824425</v>
      </c>
      <c r="E154" s="11">
        <f t="shared" si="9"/>
        <v>379.59811907632252</v>
      </c>
      <c r="F154" s="12">
        <f t="shared" si="11"/>
        <v>644.18594761456677</v>
      </c>
    </row>
    <row r="155" spans="1:6" x14ac:dyDescent="0.2">
      <c r="A155" s="117"/>
      <c r="B155" s="10">
        <v>148</v>
      </c>
      <c r="C155" s="11">
        <f t="shared" si="10"/>
        <v>90838.960749779144</v>
      </c>
      <c r="D155" s="11">
        <f t="shared" si="8"/>
        <v>265.69027782382028</v>
      </c>
      <c r="E155" s="11">
        <f t="shared" si="9"/>
        <v>378.49566979074643</v>
      </c>
      <c r="F155" s="12">
        <f t="shared" si="11"/>
        <v>644.18594761456666</v>
      </c>
    </row>
    <row r="156" spans="1:6" x14ac:dyDescent="0.2">
      <c r="A156" s="117"/>
      <c r="B156" s="10">
        <v>149</v>
      </c>
      <c r="C156" s="11">
        <f t="shared" si="10"/>
        <v>90573.270471955329</v>
      </c>
      <c r="D156" s="11">
        <f t="shared" si="8"/>
        <v>266.79732064808621</v>
      </c>
      <c r="E156" s="11">
        <f t="shared" si="9"/>
        <v>377.38862696648056</v>
      </c>
      <c r="F156" s="12">
        <f t="shared" si="11"/>
        <v>644.18594761456677</v>
      </c>
    </row>
    <row r="157" spans="1:6" x14ac:dyDescent="0.2">
      <c r="A157" s="117"/>
      <c r="B157" s="10">
        <v>150</v>
      </c>
      <c r="C157" s="11">
        <f t="shared" si="10"/>
        <v>90306.473151307247</v>
      </c>
      <c r="D157" s="11">
        <f t="shared" si="8"/>
        <v>267.9089761507866</v>
      </c>
      <c r="E157" s="11">
        <f t="shared" si="9"/>
        <v>376.27697146378017</v>
      </c>
      <c r="F157" s="12">
        <f t="shared" si="11"/>
        <v>644.18594761456677</v>
      </c>
    </row>
    <row r="158" spans="1:6" x14ac:dyDescent="0.2">
      <c r="A158" s="117"/>
      <c r="B158" s="10">
        <v>151</v>
      </c>
      <c r="C158" s="11">
        <f t="shared" si="10"/>
        <v>90038.564175156454</v>
      </c>
      <c r="D158" s="11">
        <f t="shared" si="8"/>
        <v>269.02526355141492</v>
      </c>
      <c r="E158" s="11">
        <f t="shared" si="9"/>
        <v>375.1606840631519</v>
      </c>
      <c r="F158" s="12">
        <f t="shared" si="11"/>
        <v>644.18594761456689</v>
      </c>
    </row>
    <row r="159" spans="1:6" x14ac:dyDescent="0.2">
      <c r="A159" s="117"/>
      <c r="B159" s="10">
        <v>152</v>
      </c>
      <c r="C159" s="11">
        <f t="shared" si="10"/>
        <v>89769.538911605036</v>
      </c>
      <c r="D159" s="11">
        <f t="shared" si="8"/>
        <v>270.14620214954573</v>
      </c>
      <c r="E159" s="11">
        <f t="shared" si="9"/>
        <v>374.03974546502099</v>
      </c>
      <c r="F159" s="12">
        <f t="shared" si="11"/>
        <v>644.18594761456666</v>
      </c>
    </row>
    <row r="160" spans="1:6" x14ac:dyDescent="0.2">
      <c r="A160" s="117"/>
      <c r="B160" s="10">
        <v>153</v>
      </c>
      <c r="C160" s="11">
        <f t="shared" si="10"/>
        <v>89499.392709455497</v>
      </c>
      <c r="D160" s="11">
        <f t="shared" si="8"/>
        <v>271.27181132516887</v>
      </c>
      <c r="E160" s="11">
        <f t="shared" si="9"/>
        <v>372.91413628939796</v>
      </c>
      <c r="F160" s="12">
        <f t="shared" si="11"/>
        <v>644.18594761456689</v>
      </c>
    </row>
    <row r="161" spans="1:6" x14ac:dyDescent="0.2">
      <c r="A161" s="117"/>
      <c r="B161" s="10">
        <v>154</v>
      </c>
      <c r="C161" s="11">
        <f t="shared" si="10"/>
        <v>89228.120898130321</v>
      </c>
      <c r="D161" s="11">
        <f t="shared" si="8"/>
        <v>272.40211053902374</v>
      </c>
      <c r="E161" s="11">
        <f t="shared" si="9"/>
        <v>371.78383707554298</v>
      </c>
      <c r="F161" s="12">
        <f t="shared" si="11"/>
        <v>644.18594761456666</v>
      </c>
    </row>
    <row r="162" spans="1:6" x14ac:dyDescent="0.2">
      <c r="A162" s="117"/>
      <c r="B162" s="10">
        <v>155</v>
      </c>
      <c r="C162" s="11">
        <f t="shared" si="10"/>
        <v>88955.718787591293</v>
      </c>
      <c r="D162" s="11">
        <f t="shared" si="8"/>
        <v>273.53711933293636</v>
      </c>
      <c r="E162" s="11">
        <f t="shared" si="9"/>
        <v>370.64882828163036</v>
      </c>
      <c r="F162" s="12">
        <f t="shared" si="11"/>
        <v>644.18594761456666</v>
      </c>
    </row>
    <row r="163" spans="1:6" x14ac:dyDescent="0.2">
      <c r="A163" s="118"/>
      <c r="B163" s="13">
        <v>156</v>
      </c>
      <c r="C163" s="14">
        <f t="shared" si="10"/>
        <v>88682.181668258359</v>
      </c>
      <c r="D163" s="14">
        <f t="shared" si="8"/>
        <v>274.67685733015691</v>
      </c>
      <c r="E163" s="14">
        <f t="shared" si="9"/>
        <v>369.50909028440981</v>
      </c>
      <c r="F163" s="15">
        <f t="shared" si="11"/>
        <v>644.18594761456666</v>
      </c>
    </row>
    <row r="164" spans="1:6" ht="12.75" customHeight="1" x14ac:dyDescent="0.2">
      <c r="A164" s="116" t="s">
        <v>89</v>
      </c>
      <c r="B164" s="7">
        <v>157</v>
      </c>
      <c r="C164" s="8">
        <f t="shared" si="10"/>
        <v>88407.504810928207</v>
      </c>
      <c r="D164" s="8">
        <f t="shared" si="8"/>
        <v>275.8213442356992</v>
      </c>
      <c r="E164" s="8">
        <f t="shared" si="9"/>
        <v>368.36460337886751</v>
      </c>
      <c r="F164" s="9">
        <f t="shared" si="11"/>
        <v>644.18594761456666</v>
      </c>
    </row>
    <row r="165" spans="1:6" x14ac:dyDescent="0.2">
      <c r="A165" s="117"/>
      <c r="B165" s="10">
        <v>158</v>
      </c>
      <c r="C165" s="11">
        <f t="shared" si="10"/>
        <v>88131.683466692513</v>
      </c>
      <c r="D165" s="11">
        <f t="shared" si="8"/>
        <v>276.97059983668134</v>
      </c>
      <c r="E165" s="11">
        <f t="shared" si="9"/>
        <v>367.21534777788548</v>
      </c>
      <c r="F165" s="12">
        <f t="shared" si="11"/>
        <v>644.18594761456689</v>
      </c>
    </row>
    <row r="166" spans="1:6" x14ac:dyDescent="0.2">
      <c r="A166" s="117"/>
      <c r="B166" s="10">
        <v>159</v>
      </c>
      <c r="C166" s="11">
        <f t="shared" si="10"/>
        <v>87854.712866855829</v>
      </c>
      <c r="D166" s="11">
        <f t="shared" si="8"/>
        <v>278.12464400266748</v>
      </c>
      <c r="E166" s="11">
        <f t="shared" si="9"/>
        <v>366.06130361189929</v>
      </c>
      <c r="F166" s="12">
        <f t="shared" si="11"/>
        <v>644.18594761456677</v>
      </c>
    </row>
    <row r="167" spans="1:6" x14ac:dyDescent="0.2">
      <c r="A167" s="117"/>
      <c r="B167" s="10">
        <v>160</v>
      </c>
      <c r="C167" s="11">
        <f t="shared" si="10"/>
        <v>87576.588222853155</v>
      </c>
      <c r="D167" s="11">
        <f t="shared" si="8"/>
        <v>279.28349668601192</v>
      </c>
      <c r="E167" s="11">
        <f t="shared" si="9"/>
        <v>364.9024509285548</v>
      </c>
      <c r="F167" s="12">
        <f t="shared" si="11"/>
        <v>644.18594761456666</v>
      </c>
    </row>
    <row r="168" spans="1:6" x14ac:dyDescent="0.2">
      <c r="A168" s="117"/>
      <c r="B168" s="10">
        <v>161</v>
      </c>
      <c r="C168" s="11">
        <f t="shared" si="10"/>
        <v>87297.304726167145</v>
      </c>
      <c r="D168" s="11">
        <f t="shared" si="8"/>
        <v>280.44717792220365</v>
      </c>
      <c r="E168" s="11">
        <f t="shared" si="9"/>
        <v>363.73876969236312</v>
      </c>
      <c r="F168" s="12">
        <f t="shared" si="11"/>
        <v>644.18594761456677</v>
      </c>
    </row>
    <row r="169" spans="1:6" x14ac:dyDescent="0.2">
      <c r="A169" s="117"/>
      <c r="B169" s="10">
        <v>162</v>
      </c>
      <c r="C169" s="11">
        <f t="shared" si="10"/>
        <v>87016.857548244938</v>
      </c>
      <c r="D169" s="11">
        <f t="shared" si="8"/>
        <v>281.61570783021284</v>
      </c>
      <c r="E169" s="11">
        <f t="shared" si="9"/>
        <v>362.57023978435393</v>
      </c>
      <c r="F169" s="12">
        <f t="shared" si="11"/>
        <v>644.18594761456677</v>
      </c>
    </row>
    <row r="170" spans="1:6" x14ac:dyDescent="0.2">
      <c r="A170" s="117"/>
      <c r="B170" s="10">
        <v>163</v>
      </c>
      <c r="C170" s="11">
        <f t="shared" si="10"/>
        <v>86735.241840414732</v>
      </c>
      <c r="D170" s="11">
        <f t="shared" si="8"/>
        <v>282.78910661283879</v>
      </c>
      <c r="E170" s="11">
        <f t="shared" si="9"/>
        <v>361.39684100172803</v>
      </c>
      <c r="F170" s="12">
        <f t="shared" si="11"/>
        <v>644.18594761456689</v>
      </c>
    </row>
    <row r="171" spans="1:6" x14ac:dyDescent="0.2">
      <c r="A171" s="117"/>
      <c r="B171" s="10">
        <v>164</v>
      </c>
      <c r="C171" s="11">
        <f t="shared" si="10"/>
        <v>86452.452733801896</v>
      </c>
      <c r="D171" s="11">
        <f t="shared" si="8"/>
        <v>283.96739455705887</v>
      </c>
      <c r="E171" s="11">
        <f t="shared" si="9"/>
        <v>360.2185530575079</v>
      </c>
      <c r="F171" s="12">
        <f t="shared" si="11"/>
        <v>644.18594761456677</v>
      </c>
    </row>
    <row r="172" spans="1:6" x14ac:dyDescent="0.2">
      <c r="A172" s="117"/>
      <c r="B172" s="10">
        <v>165</v>
      </c>
      <c r="C172" s="11">
        <f t="shared" si="10"/>
        <v>86168.485339244842</v>
      </c>
      <c r="D172" s="11">
        <f t="shared" si="8"/>
        <v>285.15059203438</v>
      </c>
      <c r="E172" s="11">
        <f t="shared" si="9"/>
        <v>359.03535558018683</v>
      </c>
      <c r="F172" s="12">
        <f t="shared" si="11"/>
        <v>644.18594761456689</v>
      </c>
    </row>
    <row r="173" spans="1:6" x14ac:dyDescent="0.2">
      <c r="A173" s="117"/>
      <c r="B173" s="10">
        <v>166</v>
      </c>
      <c r="C173" s="11">
        <f t="shared" si="10"/>
        <v>85883.334747210465</v>
      </c>
      <c r="D173" s="11">
        <f t="shared" si="8"/>
        <v>286.33871950118993</v>
      </c>
      <c r="E173" s="11">
        <f t="shared" si="9"/>
        <v>357.84722811337696</v>
      </c>
      <c r="F173" s="12">
        <f t="shared" si="11"/>
        <v>644.18594761456689</v>
      </c>
    </row>
    <row r="174" spans="1:6" x14ac:dyDescent="0.2">
      <c r="A174" s="117"/>
      <c r="B174" s="10">
        <v>167</v>
      </c>
      <c r="C174" s="11">
        <f t="shared" si="10"/>
        <v>85596.996027709276</v>
      </c>
      <c r="D174" s="11">
        <f t="shared" si="8"/>
        <v>287.53179749911152</v>
      </c>
      <c r="E174" s="11">
        <f t="shared" si="9"/>
        <v>356.65415011545531</v>
      </c>
      <c r="F174" s="12">
        <f t="shared" si="11"/>
        <v>644.18594761456689</v>
      </c>
    </row>
    <row r="175" spans="1:6" x14ac:dyDescent="0.2">
      <c r="A175" s="118"/>
      <c r="B175" s="13">
        <v>168</v>
      </c>
      <c r="C175" s="14">
        <f t="shared" si="10"/>
        <v>85309.464230210171</v>
      </c>
      <c r="D175" s="14">
        <f t="shared" si="8"/>
        <v>288.72984665535779</v>
      </c>
      <c r="E175" s="14">
        <f t="shared" si="9"/>
        <v>355.45610095920904</v>
      </c>
      <c r="F175" s="15">
        <f t="shared" si="11"/>
        <v>644.18594761456689</v>
      </c>
    </row>
    <row r="176" spans="1:6" ht="12.75" customHeight="1" x14ac:dyDescent="0.2">
      <c r="A176" s="116" t="s">
        <v>90</v>
      </c>
      <c r="B176" s="7">
        <v>169</v>
      </c>
      <c r="C176" s="8">
        <f t="shared" si="10"/>
        <v>85020.734383554809</v>
      </c>
      <c r="D176" s="8">
        <f t="shared" si="8"/>
        <v>289.9328876830885</v>
      </c>
      <c r="E176" s="8">
        <f t="shared" si="9"/>
        <v>354.25305993147839</v>
      </c>
      <c r="F176" s="9">
        <f t="shared" si="11"/>
        <v>644.18594761456689</v>
      </c>
    </row>
    <row r="177" spans="1:6" x14ac:dyDescent="0.2">
      <c r="A177" s="117"/>
      <c r="B177" s="10">
        <v>170</v>
      </c>
      <c r="C177" s="11">
        <f t="shared" si="10"/>
        <v>84730.801495871725</v>
      </c>
      <c r="D177" s="11">
        <f t="shared" si="8"/>
        <v>291.14094138176807</v>
      </c>
      <c r="E177" s="11">
        <f t="shared" si="9"/>
        <v>353.04500623279881</v>
      </c>
      <c r="F177" s="12">
        <f t="shared" si="11"/>
        <v>644.18594761456689</v>
      </c>
    </row>
    <row r="178" spans="1:6" x14ac:dyDescent="0.2">
      <c r="A178" s="117"/>
      <c r="B178" s="10">
        <v>171</v>
      </c>
      <c r="C178" s="11">
        <f t="shared" si="10"/>
        <v>84439.66055448995</v>
      </c>
      <c r="D178" s="11">
        <f t="shared" si="8"/>
        <v>292.3540286375254</v>
      </c>
      <c r="E178" s="11">
        <f t="shared" si="9"/>
        <v>351.83191897704148</v>
      </c>
      <c r="F178" s="12">
        <f t="shared" si="11"/>
        <v>644.18594761456689</v>
      </c>
    </row>
    <row r="179" spans="1:6" x14ac:dyDescent="0.2">
      <c r="A179" s="117"/>
      <c r="B179" s="10">
        <v>172</v>
      </c>
      <c r="C179" s="11">
        <f t="shared" si="10"/>
        <v>84147.306525852429</v>
      </c>
      <c r="D179" s="11">
        <f t="shared" si="8"/>
        <v>293.57217042351505</v>
      </c>
      <c r="E179" s="11">
        <f t="shared" si="9"/>
        <v>350.61377719105178</v>
      </c>
      <c r="F179" s="12">
        <f t="shared" si="11"/>
        <v>644.18594761456689</v>
      </c>
    </row>
    <row r="180" spans="1:6" x14ac:dyDescent="0.2">
      <c r="A180" s="117"/>
      <c r="B180" s="10">
        <v>173</v>
      </c>
      <c r="C180" s="11">
        <f t="shared" si="10"/>
        <v>83853.734355428911</v>
      </c>
      <c r="D180" s="11">
        <f t="shared" si="8"/>
        <v>294.79538780027974</v>
      </c>
      <c r="E180" s="11">
        <f t="shared" si="9"/>
        <v>349.39055981428714</v>
      </c>
      <c r="F180" s="12">
        <f t="shared" si="11"/>
        <v>644.18594761456689</v>
      </c>
    </row>
    <row r="181" spans="1:6" x14ac:dyDescent="0.2">
      <c r="A181" s="117"/>
      <c r="B181" s="10">
        <v>174</v>
      </c>
      <c r="C181" s="11">
        <f t="shared" si="10"/>
        <v>83558.938967628637</v>
      </c>
      <c r="D181" s="11">
        <f t="shared" si="8"/>
        <v>296.02370191611419</v>
      </c>
      <c r="E181" s="11">
        <f t="shared" si="9"/>
        <v>348.16224569845264</v>
      </c>
      <c r="F181" s="12">
        <f t="shared" si="11"/>
        <v>644.18594761456689</v>
      </c>
    </row>
    <row r="182" spans="1:6" x14ac:dyDescent="0.2">
      <c r="A182" s="117"/>
      <c r="B182" s="10">
        <v>175</v>
      </c>
      <c r="C182" s="11">
        <f t="shared" si="10"/>
        <v>83262.915265712523</v>
      </c>
      <c r="D182" s="11">
        <f t="shared" si="8"/>
        <v>297.25713400743132</v>
      </c>
      <c r="E182" s="11">
        <f t="shared" si="9"/>
        <v>346.92881360713551</v>
      </c>
      <c r="F182" s="12">
        <f t="shared" si="11"/>
        <v>644.18594761456689</v>
      </c>
    </row>
    <row r="183" spans="1:6" x14ac:dyDescent="0.2">
      <c r="A183" s="117"/>
      <c r="B183" s="10">
        <v>176</v>
      </c>
      <c r="C183" s="11">
        <f t="shared" si="10"/>
        <v>82965.658131705088</v>
      </c>
      <c r="D183" s="11">
        <f t="shared" si="8"/>
        <v>298.49570539912901</v>
      </c>
      <c r="E183" s="11">
        <f t="shared" si="9"/>
        <v>345.69024221543788</v>
      </c>
      <c r="F183" s="12">
        <f t="shared" si="11"/>
        <v>644.18594761456689</v>
      </c>
    </row>
    <row r="184" spans="1:6" x14ac:dyDescent="0.2">
      <c r="A184" s="117"/>
      <c r="B184" s="10">
        <v>177</v>
      </c>
      <c r="C184" s="11">
        <f t="shared" si="10"/>
        <v>82667.162426305964</v>
      </c>
      <c r="D184" s="11">
        <f t="shared" si="8"/>
        <v>299.73943750495874</v>
      </c>
      <c r="E184" s="11">
        <f t="shared" si="9"/>
        <v>344.4465101096082</v>
      </c>
      <c r="F184" s="12">
        <f t="shared" si="11"/>
        <v>644.18594761456689</v>
      </c>
    </row>
    <row r="185" spans="1:6" x14ac:dyDescent="0.2">
      <c r="A185" s="117"/>
      <c r="B185" s="10">
        <v>178</v>
      </c>
      <c r="C185" s="11">
        <f t="shared" si="10"/>
        <v>82367.422988801001</v>
      </c>
      <c r="D185" s="11">
        <f t="shared" si="8"/>
        <v>300.98835182789605</v>
      </c>
      <c r="E185" s="11">
        <f t="shared" si="9"/>
        <v>343.19759578667083</v>
      </c>
      <c r="F185" s="12">
        <f t="shared" si="11"/>
        <v>644.18594761456689</v>
      </c>
    </row>
    <row r="186" spans="1:6" x14ac:dyDescent="0.2">
      <c r="A186" s="117"/>
      <c r="B186" s="10">
        <v>179</v>
      </c>
      <c r="C186" s="11">
        <f t="shared" si="10"/>
        <v>82066.434636973107</v>
      </c>
      <c r="D186" s="11">
        <f t="shared" si="8"/>
        <v>302.24246996051238</v>
      </c>
      <c r="E186" s="11">
        <f t="shared" si="9"/>
        <v>341.94347765405462</v>
      </c>
      <c r="F186" s="12">
        <f t="shared" si="11"/>
        <v>644.185947614567</v>
      </c>
    </row>
    <row r="187" spans="1:6" x14ac:dyDescent="0.2">
      <c r="A187" s="118"/>
      <c r="B187" s="13">
        <v>180</v>
      </c>
      <c r="C187" s="14">
        <f t="shared" si="10"/>
        <v>81764.192167012588</v>
      </c>
      <c r="D187" s="14">
        <f t="shared" si="8"/>
        <v>303.50181358534775</v>
      </c>
      <c r="E187" s="14">
        <f t="shared" si="9"/>
        <v>340.68413402921914</v>
      </c>
      <c r="F187" s="15">
        <f t="shared" si="11"/>
        <v>644.18594761456689</v>
      </c>
    </row>
    <row r="188" spans="1:6" ht="12.75" customHeight="1" x14ac:dyDescent="0.2">
      <c r="A188" s="116" t="s">
        <v>91</v>
      </c>
      <c r="B188" s="7">
        <v>181</v>
      </c>
      <c r="C188" s="8">
        <f t="shared" si="10"/>
        <v>81460.690353427242</v>
      </c>
      <c r="D188" s="8">
        <f t="shared" si="8"/>
        <v>304.76640447528666</v>
      </c>
      <c r="E188" s="8">
        <f t="shared" si="9"/>
        <v>339.41954313928017</v>
      </c>
      <c r="F188" s="9">
        <f t="shared" si="11"/>
        <v>644.18594761456689</v>
      </c>
    </row>
    <row r="189" spans="1:6" x14ac:dyDescent="0.2">
      <c r="A189" s="117"/>
      <c r="B189" s="10">
        <v>182</v>
      </c>
      <c r="C189" s="11">
        <f t="shared" si="10"/>
        <v>81155.923948951953</v>
      </c>
      <c r="D189" s="11">
        <f t="shared" si="8"/>
        <v>306.03626449393369</v>
      </c>
      <c r="E189" s="11">
        <f t="shared" si="9"/>
        <v>338.14968312063314</v>
      </c>
      <c r="F189" s="12">
        <f t="shared" si="11"/>
        <v>644.18594761456689</v>
      </c>
    </row>
    <row r="190" spans="1:6" x14ac:dyDescent="0.2">
      <c r="A190" s="117"/>
      <c r="B190" s="10">
        <v>183</v>
      </c>
      <c r="C190" s="11">
        <f t="shared" si="10"/>
        <v>80849.887684458023</v>
      </c>
      <c r="D190" s="11">
        <f t="shared" si="8"/>
        <v>307.31141559599178</v>
      </c>
      <c r="E190" s="11">
        <f t="shared" si="9"/>
        <v>336.87453201857511</v>
      </c>
      <c r="F190" s="12">
        <f t="shared" si="11"/>
        <v>644.18594761456689</v>
      </c>
    </row>
    <row r="191" spans="1:6" x14ac:dyDescent="0.2">
      <c r="A191" s="117"/>
      <c r="B191" s="10">
        <v>184</v>
      </c>
      <c r="C191" s="11">
        <f t="shared" si="10"/>
        <v>80542.576268862031</v>
      </c>
      <c r="D191" s="11">
        <f t="shared" si="8"/>
        <v>308.59187982764166</v>
      </c>
      <c r="E191" s="11">
        <f t="shared" si="9"/>
        <v>335.59406778692511</v>
      </c>
      <c r="F191" s="12">
        <f t="shared" si="11"/>
        <v>644.18594761456677</v>
      </c>
    </row>
    <row r="192" spans="1:6" x14ac:dyDescent="0.2">
      <c r="A192" s="117"/>
      <c r="B192" s="10">
        <v>185</v>
      </c>
      <c r="C192" s="11">
        <f t="shared" si="10"/>
        <v>80233.984389034391</v>
      </c>
      <c r="D192" s="11">
        <f t="shared" si="8"/>
        <v>309.87767932692356</v>
      </c>
      <c r="E192" s="11">
        <f t="shared" si="9"/>
        <v>334.30826828764327</v>
      </c>
      <c r="F192" s="12">
        <f t="shared" si="11"/>
        <v>644.18594761456689</v>
      </c>
    </row>
    <row r="193" spans="1:6" x14ac:dyDescent="0.2">
      <c r="A193" s="117"/>
      <c r="B193" s="10">
        <v>186</v>
      </c>
      <c r="C193" s="11">
        <f t="shared" si="10"/>
        <v>79924.10670970747</v>
      </c>
      <c r="D193" s="11">
        <f t="shared" si="8"/>
        <v>311.16883632411907</v>
      </c>
      <c r="E193" s="11">
        <f t="shared" si="9"/>
        <v>333.01711129044782</v>
      </c>
      <c r="F193" s="12">
        <f t="shared" si="11"/>
        <v>644.18594761456689</v>
      </c>
    </row>
    <row r="194" spans="1:6" x14ac:dyDescent="0.2">
      <c r="A194" s="117"/>
      <c r="B194" s="10">
        <v>187</v>
      </c>
      <c r="C194" s="11">
        <f t="shared" si="10"/>
        <v>79612.937873383358</v>
      </c>
      <c r="D194" s="11">
        <f t="shared" si="8"/>
        <v>312.46537314213629</v>
      </c>
      <c r="E194" s="11">
        <f t="shared" si="9"/>
        <v>331.72057447243066</v>
      </c>
      <c r="F194" s="12">
        <f t="shared" si="11"/>
        <v>644.18594761456689</v>
      </c>
    </row>
    <row r="195" spans="1:6" x14ac:dyDescent="0.2">
      <c r="A195" s="117"/>
      <c r="B195" s="10">
        <v>188</v>
      </c>
      <c r="C195" s="11">
        <f t="shared" si="10"/>
        <v>79300.472500241216</v>
      </c>
      <c r="D195" s="11">
        <f t="shared" si="8"/>
        <v>313.76731219689509</v>
      </c>
      <c r="E195" s="11">
        <f t="shared" si="9"/>
        <v>330.41863541767174</v>
      </c>
      <c r="F195" s="12">
        <f t="shared" si="11"/>
        <v>644.18594761456689</v>
      </c>
    </row>
    <row r="196" spans="1:6" x14ac:dyDescent="0.2">
      <c r="A196" s="117"/>
      <c r="B196" s="10">
        <v>189</v>
      </c>
      <c r="C196" s="11">
        <f t="shared" si="10"/>
        <v>78986.705188044318</v>
      </c>
      <c r="D196" s="11">
        <f t="shared" si="8"/>
        <v>315.07467599771553</v>
      </c>
      <c r="E196" s="11">
        <f t="shared" si="9"/>
        <v>329.1112716168513</v>
      </c>
      <c r="F196" s="12">
        <f t="shared" si="11"/>
        <v>644.18594761456689</v>
      </c>
    </row>
    <row r="197" spans="1:6" x14ac:dyDescent="0.2">
      <c r="A197" s="117"/>
      <c r="B197" s="10">
        <v>190</v>
      </c>
      <c r="C197" s="11">
        <f t="shared" si="10"/>
        <v>78671.630512046599</v>
      </c>
      <c r="D197" s="11">
        <f t="shared" si="8"/>
        <v>316.38748714770594</v>
      </c>
      <c r="E197" s="11">
        <f t="shared" si="9"/>
        <v>327.79846046686083</v>
      </c>
      <c r="F197" s="12">
        <f t="shared" si="11"/>
        <v>644.18594761456677</v>
      </c>
    </row>
    <row r="198" spans="1:6" x14ac:dyDescent="0.2">
      <c r="A198" s="117"/>
      <c r="B198" s="10">
        <v>191</v>
      </c>
      <c r="C198" s="11">
        <f t="shared" si="10"/>
        <v>78355.243024898897</v>
      </c>
      <c r="D198" s="11">
        <f t="shared" si="8"/>
        <v>317.70576834415482</v>
      </c>
      <c r="E198" s="11">
        <f t="shared" si="9"/>
        <v>326.48017927041207</v>
      </c>
      <c r="F198" s="12">
        <f t="shared" si="11"/>
        <v>644.18594761456689</v>
      </c>
    </row>
    <row r="199" spans="1:6" x14ac:dyDescent="0.2">
      <c r="A199" s="118"/>
      <c r="B199" s="13">
        <v>192</v>
      </c>
      <c r="C199" s="14">
        <f t="shared" si="10"/>
        <v>78037.537256554744</v>
      </c>
      <c r="D199" s="14">
        <f t="shared" si="8"/>
        <v>319.02954237892214</v>
      </c>
      <c r="E199" s="14">
        <f t="shared" si="9"/>
        <v>325.15640523564474</v>
      </c>
      <c r="F199" s="15">
        <f t="shared" si="11"/>
        <v>644.18594761456689</v>
      </c>
    </row>
    <row r="200" spans="1:6" ht="12.75" customHeight="1" x14ac:dyDescent="0.2">
      <c r="A200" s="116" t="s">
        <v>92</v>
      </c>
      <c r="B200" s="7">
        <v>193</v>
      </c>
      <c r="C200" s="8">
        <f t="shared" si="10"/>
        <v>77718.507714175823</v>
      </c>
      <c r="D200" s="8">
        <f t="shared" ref="D200:D263" si="12">PPMT($C$2/12,1,($C$3*12)+1-B200,C200,0)*-1</f>
        <v>320.35883213883432</v>
      </c>
      <c r="E200" s="8">
        <f t="shared" ref="E200:E263" si="13">IPMT($C$2/12,1,($C$3*12)+1-B200,C200,0)*-1</f>
        <v>323.82711547573257</v>
      </c>
      <c r="F200" s="9">
        <f t="shared" si="11"/>
        <v>644.18594761456689</v>
      </c>
    </row>
    <row r="201" spans="1:6" x14ac:dyDescent="0.2">
      <c r="A201" s="117"/>
      <c r="B201" s="10">
        <v>194</v>
      </c>
      <c r="C201" s="11">
        <f t="shared" ref="C201:C264" si="14">C200-D200</f>
        <v>77398.148882036985</v>
      </c>
      <c r="D201" s="11">
        <f t="shared" si="12"/>
        <v>321.69366060607939</v>
      </c>
      <c r="E201" s="11">
        <f t="shared" si="13"/>
        <v>322.49228700848744</v>
      </c>
      <c r="F201" s="12">
        <f t="shared" ref="F201:F264" si="15">SUM(D201:E201)</f>
        <v>644.18594761456689</v>
      </c>
    </row>
    <row r="202" spans="1:6" x14ac:dyDescent="0.2">
      <c r="A202" s="117"/>
      <c r="B202" s="10">
        <v>195</v>
      </c>
      <c r="C202" s="11">
        <f t="shared" si="14"/>
        <v>77076.455221430908</v>
      </c>
      <c r="D202" s="11">
        <f t="shared" si="12"/>
        <v>323.03405085860476</v>
      </c>
      <c r="E202" s="11">
        <f t="shared" si="13"/>
        <v>321.15189675596213</v>
      </c>
      <c r="F202" s="12">
        <f t="shared" si="15"/>
        <v>644.18594761456689</v>
      </c>
    </row>
    <row r="203" spans="1:6" x14ac:dyDescent="0.2">
      <c r="A203" s="117"/>
      <c r="B203" s="10">
        <v>196</v>
      </c>
      <c r="C203" s="11">
        <f t="shared" si="14"/>
        <v>76753.421170572299</v>
      </c>
      <c r="D203" s="11">
        <f t="shared" si="12"/>
        <v>324.38002607051567</v>
      </c>
      <c r="E203" s="11">
        <f t="shared" si="13"/>
        <v>319.80592154405122</v>
      </c>
      <c r="F203" s="12">
        <f t="shared" si="15"/>
        <v>644.18594761456689</v>
      </c>
    </row>
    <row r="204" spans="1:6" x14ac:dyDescent="0.2">
      <c r="A204" s="117"/>
      <c r="B204" s="10">
        <v>197</v>
      </c>
      <c r="C204" s="11">
        <f t="shared" si="14"/>
        <v>76429.041144501782</v>
      </c>
      <c r="D204" s="11">
        <f t="shared" si="12"/>
        <v>325.7316095124761</v>
      </c>
      <c r="E204" s="11">
        <f t="shared" si="13"/>
        <v>318.45433810209073</v>
      </c>
      <c r="F204" s="12">
        <f t="shared" si="15"/>
        <v>644.18594761456689</v>
      </c>
    </row>
    <row r="205" spans="1:6" x14ac:dyDescent="0.2">
      <c r="A205" s="117"/>
      <c r="B205" s="10">
        <v>198</v>
      </c>
      <c r="C205" s="11">
        <f t="shared" si="14"/>
        <v>76103.309534989312</v>
      </c>
      <c r="D205" s="11">
        <f t="shared" si="12"/>
        <v>327.0888245521113</v>
      </c>
      <c r="E205" s="11">
        <f t="shared" si="13"/>
        <v>317.09712306245547</v>
      </c>
      <c r="F205" s="12">
        <f t="shared" si="15"/>
        <v>644.18594761456677</v>
      </c>
    </row>
    <row r="206" spans="1:6" x14ac:dyDescent="0.2">
      <c r="A206" s="117"/>
      <c r="B206" s="10">
        <v>199</v>
      </c>
      <c r="C206" s="11">
        <f t="shared" si="14"/>
        <v>75776.220710437206</v>
      </c>
      <c r="D206" s="11">
        <f t="shared" si="12"/>
        <v>328.45169465441188</v>
      </c>
      <c r="E206" s="11">
        <f t="shared" si="13"/>
        <v>315.734252960155</v>
      </c>
      <c r="F206" s="12">
        <f t="shared" si="15"/>
        <v>644.18594761456689</v>
      </c>
    </row>
    <row r="207" spans="1:6" x14ac:dyDescent="0.2">
      <c r="A207" s="117"/>
      <c r="B207" s="10">
        <v>200</v>
      </c>
      <c r="C207" s="11">
        <f t="shared" si="14"/>
        <v>75447.769015782789</v>
      </c>
      <c r="D207" s="11">
        <f t="shared" si="12"/>
        <v>329.82024338213859</v>
      </c>
      <c r="E207" s="11">
        <f t="shared" si="13"/>
        <v>314.3657042324283</v>
      </c>
      <c r="F207" s="12">
        <f t="shared" si="15"/>
        <v>644.18594761456689</v>
      </c>
    </row>
    <row r="208" spans="1:6" x14ac:dyDescent="0.2">
      <c r="A208" s="117"/>
      <c r="B208" s="10">
        <v>201</v>
      </c>
      <c r="C208" s="11">
        <f t="shared" si="14"/>
        <v>75117.948772400647</v>
      </c>
      <c r="D208" s="11">
        <f t="shared" si="12"/>
        <v>331.19449439623088</v>
      </c>
      <c r="E208" s="11">
        <f t="shared" si="13"/>
        <v>312.99145321833601</v>
      </c>
      <c r="F208" s="12">
        <f t="shared" si="15"/>
        <v>644.18594761456689</v>
      </c>
    </row>
    <row r="209" spans="1:6" x14ac:dyDescent="0.2">
      <c r="A209" s="117"/>
      <c r="B209" s="10">
        <v>202</v>
      </c>
      <c r="C209" s="11">
        <f t="shared" si="14"/>
        <v>74786.754278004417</v>
      </c>
      <c r="D209" s="11">
        <f t="shared" si="12"/>
        <v>332.57447145621512</v>
      </c>
      <c r="E209" s="11">
        <f t="shared" si="13"/>
        <v>311.61147615835171</v>
      </c>
      <c r="F209" s="12">
        <f t="shared" si="15"/>
        <v>644.18594761456689</v>
      </c>
    </row>
    <row r="210" spans="1:6" x14ac:dyDescent="0.2">
      <c r="A210" s="117"/>
      <c r="B210" s="10">
        <v>203</v>
      </c>
      <c r="C210" s="11">
        <f t="shared" si="14"/>
        <v>74454.1798065482</v>
      </c>
      <c r="D210" s="11">
        <f t="shared" si="12"/>
        <v>333.96019842061605</v>
      </c>
      <c r="E210" s="11">
        <f t="shared" si="13"/>
        <v>310.22574919395083</v>
      </c>
      <c r="F210" s="12">
        <f t="shared" si="15"/>
        <v>644.18594761456689</v>
      </c>
    </row>
    <row r="211" spans="1:6" x14ac:dyDescent="0.2">
      <c r="A211" s="118"/>
      <c r="B211" s="13">
        <v>204</v>
      </c>
      <c r="C211" s="14">
        <f t="shared" si="14"/>
        <v>74120.219608127591</v>
      </c>
      <c r="D211" s="14">
        <f t="shared" si="12"/>
        <v>335.35169924736869</v>
      </c>
      <c r="E211" s="14">
        <f t="shared" si="13"/>
        <v>308.83424836719831</v>
      </c>
      <c r="F211" s="15">
        <f t="shared" si="15"/>
        <v>644.185947614567</v>
      </c>
    </row>
    <row r="212" spans="1:6" ht="12.75" customHeight="1" x14ac:dyDescent="0.2">
      <c r="A212" s="116" t="s">
        <v>93</v>
      </c>
      <c r="B212" s="7">
        <v>205</v>
      </c>
      <c r="C212" s="8">
        <f t="shared" si="14"/>
        <v>73784.867908880216</v>
      </c>
      <c r="D212" s="8">
        <f t="shared" si="12"/>
        <v>336.74899799423264</v>
      </c>
      <c r="E212" s="8">
        <f t="shared" si="13"/>
        <v>307.43694962033425</v>
      </c>
      <c r="F212" s="9">
        <f t="shared" si="15"/>
        <v>644.18594761456689</v>
      </c>
    </row>
    <row r="213" spans="1:6" x14ac:dyDescent="0.2">
      <c r="A213" s="117"/>
      <c r="B213" s="10">
        <v>206</v>
      </c>
      <c r="C213" s="11">
        <f t="shared" si="14"/>
        <v>73448.118910885983</v>
      </c>
      <c r="D213" s="11">
        <f t="shared" si="12"/>
        <v>338.15211881920857</v>
      </c>
      <c r="E213" s="11">
        <f t="shared" si="13"/>
        <v>306.03382879535826</v>
      </c>
      <c r="F213" s="12">
        <f t="shared" si="15"/>
        <v>644.18594761456689</v>
      </c>
    </row>
    <row r="214" spans="1:6" x14ac:dyDescent="0.2">
      <c r="A214" s="117"/>
      <c r="B214" s="10">
        <v>207</v>
      </c>
      <c r="C214" s="11">
        <f t="shared" si="14"/>
        <v>73109.966792066771</v>
      </c>
      <c r="D214" s="11">
        <f t="shared" si="12"/>
        <v>339.56108598095528</v>
      </c>
      <c r="E214" s="11">
        <f t="shared" si="13"/>
        <v>304.62486163361154</v>
      </c>
      <c r="F214" s="12">
        <f t="shared" si="15"/>
        <v>644.18594761456689</v>
      </c>
    </row>
    <row r="215" spans="1:6" x14ac:dyDescent="0.2">
      <c r="A215" s="117"/>
      <c r="B215" s="10">
        <v>208</v>
      </c>
      <c r="C215" s="11">
        <f t="shared" si="14"/>
        <v>72770.405706085818</v>
      </c>
      <c r="D215" s="11">
        <f t="shared" si="12"/>
        <v>340.9759238392092</v>
      </c>
      <c r="E215" s="11">
        <f t="shared" si="13"/>
        <v>303.21002377535757</v>
      </c>
      <c r="F215" s="12">
        <f t="shared" si="15"/>
        <v>644.18594761456677</v>
      </c>
    </row>
    <row r="216" spans="1:6" x14ac:dyDescent="0.2">
      <c r="A216" s="117"/>
      <c r="B216" s="10">
        <v>209</v>
      </c>
      <c r="C216" s="11">
        <f t="shared" si="14"/>
        <v>72429.429782246603</v>
      </c>
      <c r="D216" s="11">
        <f t="shared" si="12"/>
        <v>342.396656855206</v>
      </c>
      <c r="E216" s="11">
        <f t="shared" si="13"/>
        <v>301.78929075936082</v>
      </c>
      <c r="F216" s="12">
        <f t="shared" si="15"/>
        <v>644.18594761456689</v>
      </c>
    </row>
    <row r="217" spans="1:6" x14ac:dyDescent="0.2">
      <c r="A217" s="117"/>
      <c r="B217" s="10">
        <v>210</v>
      </c>
      <c r="C217" s="11">
        <f t="shared" si="14"/>
        <v>72087.03312539139</v>
      </c>
      <c r="D217" s="11">
        <f t="shared" si="12"/>
        <v>343.82330959210253</v>
      </c>
      <c r="E217" s="11">
        <f t="shared" si="13"/>
        <v>300.36263802246413</v>
      </c>
      <c r="F217" s="12">
        <f t="shared" si="15"/>
        <v>644.18594761456666</v>
      </c>
    </row>
    <row r="218" spans="1:6" x14ac:dyDescent="0.2">
      <c r="A218" s="117"/>
      <c r="B218" s="10">
        <v>211</v>
      </c>
      <c r="C218" s="11">
        <f t="shared" si="14"/>
        <v>71743.209815799288</v>
      </c>
      <c r="D218" s="11">
        <f t="shared" si="12"/>
        <v>345.25590671540306</v>
      </c>
      <c r="E218" s="11">
        <f t="shared" si="13"/>
        <v>298.93004089916371</v>
      </c>
      <c r="F218" s="12">
        <f t="shared" si="15"/>
        <v>644.18594761456677</v>
      </c>
    </row>
    <row r="219" spans="1:6" x14ac:dyDescent="0.2">
      <c r="A219" s="117"/>
      <c r="B219" s="10">
        <v>212</v>
      </c>
      <c r="C219" s="11">
        <f t="shared" si="14"/>
        <v>71397.953909083881</v>
      </c>
      <c r="D219" s="11">
        <f t="shared" si="12"/>
        <v>346.6944729933839</v>
      </c>
      <c r="E219" s="11">
        <f t="shared" si="13"/>
        <v>297.49147462118282</v>
      </c>
      <c r="F219" s="12">
        <f t="shared" si="15"/>
        <v>644.18594761456666</v>
      </c>
    </row>
    <row r="220" spans="1:6" x14ac:dyDescent="0.2">
      <c r="A220" s="117"/>
      <c r="B220" s="10">
        <v>213</v>
      </c>
      <c r="C220" s="11">
        <f t="shared" si="14"/>
        <v>71051.259436090491</v>
      </c>
      <c r="D220" s="11">
        <f t="shared" si="12"/>
        <v>348.13903329752293</v>
      </c>
      <c r="E220" s="11">
        <f t="shared" si="13"/>
        <v>296.04691431704373</v>
      </c>
      <c r="F220" s="12">
        <f t="shared" si="15"/>
        <v>644.18594761456666</v>
      </c>
    </row>
    <row r="221" spans="1:6" x14ac:dyDescent="0.2">
      <c r="A221" s="117"/>
      <c r="B221" s="10">
        <v>214</v>
      </c>
      <c r="C221" s="11">
        <f t="shared" si="14"/>
        <v>70703.120402792963</v>
      </c>
      <c r="D221" s="11">
        <f t="shared" si="12"/>
        <v>349.58961260292932</v>
      </c>
      <c r="E221" s="11">
        <f t="shared" si="13"/>
        <v>294.59633501163734</v>
      </c>
      <c r="F221" s="12">
        <f t="shared" si="15"/>
        <v>644.18594761456666</v>
      </c>
    </row>
    <row r="222" spans="1:6" x14ac:dyDescent="0.2">
      <c r="A222" s="117"/>
      <c r="B222" s="10">
        <v>215</v>
      </c>
      <c r="C222" s="11">
        <f t="shared" si="14"/>
        <v>70353.530790190038</v>
      </c>
      <c r="D222" s="11">
        <f t="shared" si="12"/>
        <v>351.04623598877487</v>
      </c>
      <c r="E222" s="11">
        <f t="shared" si="13"/>
        <v>293.13971162579185</v>
      </c>
      <c r="F222" s="12">
        <f t="shared" si="15"/>
        <v>644.18594761456666</v>
      </c>
    </row>
    <row r="223" spans="1:6" x14ac:dyDescent="0.2">
      <c r="A223" s="118"/>
      <c r="B223" s="13">
        <v>216</v>
      </c>
      <c r="C223" s="14">
        <f t="shared" si="14"/>
        <v>70002.484554201263</v>
      </c>
      <c r="D223" s="14">
        <f t="shared" si="12"/>
        <v>352.50892863872804</v>
      </c>
      <c r="E223" s="14">
        <f t="shared" si="13"/>
        <v>291.67701897583856</v>
      </c>
      <c r="F223" s="15">
        <f t="shared" si="15"/>
        <v>644.18594761456666</v>
      </c>
    </row>
    <row r="224" spans="1:6" ht="12.75" customHeight="1" x14ac:dyDescent="0.2">
      <c r="A224" s="116" t="s">
        <v>94</v>
      </c>
      <c r="B224" s="7">
        <v>217</v>
      </c>
      <c r="C224" s="8">
        <f t="shared" si="14"/>
        <v>69649.97562556254</v>
      </c>
      <c r="D224" s="8">
        <f t="shared" si="12"/>
        <v>353.97771584138945</v>
      </c>
      <c r="E224" s="8">
        <f t="shared" si="13"/>
        <v>290.20823177317726</v>
      </c>
      <c r="F224" s="9">
        <f t="shared" si="15"/>
        <v>644.18594761456666</v>
      </c>
    </row>
    <row r="225" spans="1:6" x14ac:dyDescent="0.2">
      <c r="A225" s="117"/>
      <c r="B225" s="10">
        <v>218</v>
      </c>
      <c r="C225" s="11">
        <f t="shared" si="14"/>
        <v>69295.997909721147</v>
      </c>
      <c r="D225" s="11">
        <f t="shared" si="12"/>
        <v>355.45262299072851</v>
      </c>
      <c r="E225" s="11">
        <f t="shared" si="13"/>
        <v>288.73332462383809</v>
      </c>
      <c r="F225" s="12">
        <f t="shared" si="15"/>
        <v>644.18594761456666</v>
      </c>
    </row>
    <row r="226" spans="1:6" x14ac:dyDescent="0.2">
      <c r="A226" s="117"/>
      <c r="B226" s="10">
        <v>219</v>
      </c>
      <c r="C226" s="11">
        <f t="shared" si="14"/>
        <v>68940.545286730412</v>
      </c>
      <c r="D226" s="11">
        <f t="shared" si="12"/>
        <v>356.93367558652324</v>
      </c>
      <c r="E226" s="11">
        <f t="shared" si="13"/>
        <v>287.25227202804336</v>
      </c>
      <c r="F226" s="12">
        <f t="shared" si="15"/>
        <v>644.18594761456666</v>
      </c>
    </row>
    <row r="227" spans="1:6" x14ac:dyDescent="0.2">
      <c r="A227" s="117"/>
      <c r="B227" s="10">
        <v>220</v>
      </c>
      <c r="C227" s="11">
        <f t="shared" si="14"/>
        <v>68583.61161114389</v>
      </c>
      <c r="D227" s="11">
        <f t="shared" si="12"/>
        <v>358.4208992348004</v>
      </c>
      <c r="E227" s="11">
        <f t="shared" si="13"/>
        <v>285.7650483797662</v>
      </c>
      <c r="F227" s="12">
        <f t="shared" si="15"/>
        <v>644.18594761456666</v>
      </c>
    </row>
    <row r="228" spans="1:6" x14ac:dyDescent="0.2">
      <c r="A228" s="117"/>
      <c r="B228" s="10">
        <v>221</v>
      </c>
      <c r="C228" s="11">
        <f t="shared" si="14"/>
        <v>68225.19071190909</v>
      </c>
      <c r="D228" s="11">
        <f t="shared" si="12"/>
        <v>359.91431964827882</v>
      </c>
      <c r="E228" s="11">
        <f t="shared" si="13"/>
        <v>284.27162796628789</v>
      </c>
      <c r="F228" s="12">
        <f t="shared" si="15"/>
        <v>644.18594761456666</v>
      </c>
    </row>
    <row r="229" spans="1:6" x14ac:dyDescent="0.2">
      <c r="A229" s="117"/>
      <c r="B229" s="10">
        <v>222</v>
      </c>
      <c r="C229" s="11">
        <f t="shared" si="14"/>
        <v>67865.276392260814</v>
      </c>
      <c r="D229" s="11">
        <f t="shared" si="12"/>
        <v>361.41396264681322</v>
      </c>
      <c r="E229" s="11">
        <f t="shared" si="13"/>
        <v>282.77198496775338</v>
      </c>
      <c r="F229" s="12">
        <f t="shared" si="15"/>
        <v>644.18594761456666</v>
      </c>
    </row>
    <row r="230" spans="1:6" x14ac:dyDescent="0.2">
      <c r="A230" s="117"/>
      <c r="B230" s="10">
        <v>223</v>
      </c>
      <c r="C230" s="11">
        <f t="shared" si="14"/>
        <v>67503.862429614004</v>
      </c>
      <c r="D230" s="11">
        <f t="shared" si="12"/>
        <v>362.91985415784166</v>
      </c>
      <c r="E230" s="11">
        <f t="shared" si="13"/>
        <v>281.266093456725</v>
      </c>
      <c r="F230" s="12">
        <f t="shared" si="15"/>
        <v>644.18594761456666</v>
      </c>
    </row>
    <row r="231" spans="1:6" x14ac:dyDescent="0.2">
      <c r="A231" s="117"/>
      <c r="B231" s="10">
        <v>224</v>
      </c>
      <c r="C231" s="11">
        <f t="shared" si="14"/>
        <v>67140.942575456167</v>
      </c>
      <c r="D231" s="11">
        <f t="shared" si="12"/>
        <v>364.43202021683265</v>
      </c>
      <c r="E231" s="11">
        <f t="shared" si="13"/>
        <v>279.753927397734</v>
      </c>
      <c r="F231" s="12">
        <f t="shared" si="15"/>
        <v>644.18594761456666</v>
      </c>
    </row>
    <row r="232" spans="1:6" x14ac:dyDescent="0.2">
      <c r="A232" s="117"/>
      <c r="B232" s="10">
        <v>225</v>
      </c>
      <c r="C232" s="11">
        <f t="shared" si="14"/>
        <v>66776.510555239336</v>
      </c>
      <c r="D232" s="11">
        <f t="shared" si="12"/>
        <v>365.95048696773608</v>
      </c>
      <c r="E232" s="11">
        <f t="shared" si="13"/>
        <v>278.23546064683057</v>
      </c>
      <c r="F232" s="12">
        <f t="shared" si="15"/>
        <v>644.18594761456666</v>
      </c>
    </row>
    <row r="233" spans="1:6" x14ac:dyDescent="0.2">
      <c r="A233" s="117"/>
      <c r="B233" s="10">
        <v>226</v>
      </c>
      <c r="C233" s="11">
        <f t="shared" si="14"/>
        <v>66410.560068271603</v>
      </c>
      <c r="D233" s="11">
        <f t="shared" si="12"/>
        <v>367.47528066343506</v>
      </c>
      <c r="E233" s="11">
        <f t="shared" si="13"/>
        <v>276.71066695113166</v>
      </c>
      <c r="F233" s="12">
        <f t="shared" si="15"/>
        <v>644.18594761456666</v>
      </c>
    </row>
    <row r="234" spans="1:6" x14ac:dyDescent="0.2">
      <c r="A234" s="117"/>
      <c r="B234" s="10">
        <v>227</v>
      </c>
      <c r="C234" s="11">
        <f t="shared" si="14"/>
        <v>66043.084787608168</v>
      </c>
      <c r="D234" s="11">
        <f t="shared" si="12"/>
        <v>369.00642766619944</v>
      </c>
      <c r="E234" s="11">
        <f t="shared" si="13"/>
        <v>275.17951994836739</v>
      </c>
      <c r="F234" s="12">
        <f t="shared" si="15"/>
        <v>644.18594761456689</v>
      </c>
    </row>
    <row r="235" spans="1:6" x14ac:dyDescent="0.2">
      <c r="A235" s="118"/>
      <c r="B235" s="13">
        <v>228</v>
      </c>
      <c r="C235" s="14">
        <f t="shared" si="14"/>
        <v>65674.078359941966</v>
      </c>
      <c r="D235" s="14">
        <f t="shared" si="12"/>
        <v>370.54395444814185</v>
      </c>
      <c r="E235" s="14">
        <f t="shared" si="13"/>
        <v>273.64199316642487</v>
      </c>
      <c r="F235" s="15">
        <f t="shared" si="15"/>
        <v>644.18594761456666</v>
      </c>
    </row>
    <row r="236" spans="1:6" ht="12.75" customHeight="1" x14ac:dyDescent="0.2">
      <c r="A236" s="116" t="s">
        <v>95</v>
      </c>
      <c r="B236" s="7">
        <v>229</v>
      </c>
      <c r="C236" s="8">
        <f t="shared" si="14"/>
        <v>65303.534405493825</v>
      </c>
      <c r="D236" s="8">
        <f t="shared" si="12"/>
        <v>372.08788759167584</v>
      </c>
      <c r="E236" s="8">
        <f t="shared" si="13"/>
        <v>272.09806002289088</v>
      </c>
      <c r="F236" s="9">
        <f t="shared" si="15"/>
        <v>644.18594761456666</v>
      </c>
    </row>
    <row r="237" spans="1:6" x14ac:dyDescent="0.2">
      <c r="A237" s="117"/>
      <c r="B237" s="10">
        <v>230</v>
      </c>
      <c r="C237" s="11">
        <f t="shared" si="14"/>
        <v>64931.44651790215</v>
      </c>
      <c r="D237" s="11">
        <f t="shared" si="12"/>
        <v>373.63825378997444</v>
      </c>
      <c r="E237" s="11">
        <f t="shared" si="13"/>
        <v>270.54769382459227</v>
      </c>
      <c r="F237" s="12">
        <f t="shared" si="15"/>
        <v>644.18594761456666</v>
      </c>
    </row>
    <row r="238" spans="1:6" x14ac:dyDescent="0.2">
      <c r="A238" s="117"/>
      <c r="B238" s="10">
        <v>231</v>
      </c>
      <c r="C238" s="11">
        <f t="shared" si="14"/>
        <v>64557.808264112173</v>
      </c>
      <c r="D238" s="11">
        <f t="shared" si="12"/>
        <v>375.19507984743268</v>
      </c>
      <c r="E238" s="11">
        <f t="shared" si="13"/>
        <v>268.99086776713403</v>
      </c>
      <c r="F238" s="12">
        <f t="shared" si="15"/>
        <v>644.18594761456666</v>
      </c>
    </row>
    <row r="239" spans="1:6" x14ac:dyDescent="0.2">
      <c r="A239" s="117"/>
      <c r="B239" s="10">
        <v>232</v>
      </c>
      <c r="C239" s="11">
        <f t="shared" si="14"/>
        <v>64182.613184264737</v>
      </c>
      <c r="D239" s="11">
        <f t="shared" si="12"/>
        <v>376.75839268013021</v>
      </c>
      <c r="E239" s="11">
        <f t="shared" si="13"/>
        <v>267.42755493443639</v>
      </c>
      <c r="F239" s="12">
        <f t="shared" si="15"/>
        <v>644.18594761456666</v>
      </c>
    </row>
    <row r="240" spans="1:6" x14ac:dyDescent="0.2">
      <c r="A240" s="117"/>
      <c r="B240" s="10">
        <v>233</v>
      </c>
      <c r="C240" s="11">
        <f t="shared" si="14"/>
        <v>63805.854791584607</v>
      </c>
      <c r="D240" s="11">
        <f t="shared" si="12"/>
        <v>378.32821931629746</v>
      </c>
      <c r="E240" s="11">
        <f t="shared" si="13"/>
        <v>265.85772829826919</v>
      </c>
      <c r="F240" s="12">
        <f t="shared" si="15"/>
        <v>644.18594761456666</v>
      </c>
    </row>
    <row r="241" spans="1:6" x14ac:dyDescent="0.2">
      <c r="A241" s="117"/>
      <c r="B241" s="10">
        <v>234</v>
      </c>
      <c r="C241" s="11">
        <f t="shared" si="14"/>
        <v>63427.526572268311</v>
      </c>
      <c r="D241" s="11">
        <f t="shared" si="12"/>
        <v>379.90458689678201</v>
      </c>
      <c r="E241" s="11">
        <f t="shared" si="13"/>
        <v>264.28136071778459</v>
      </c>
      <c r="F241" s="12">
        <f t="shared" si="15"/>
        <v>644.18594761456666</v>
      </c>
    </row>
    <row r="242" spans="1:6" x14ac:dyDescent="0.2">
      <c r="A242" s="117"/>
      <c r="B242" s="10">
        <v>235</v>
      </c>
      <c r="C242" s="11">
        <f t="shared" si="14"/>
        <v>63047.62198537153</v>
      </c>
      <c r="D242" s="11">
        <f t="shared" si="12"/>
        <v>381.48752267551856</v>
      </c>
      <c r="E242" s="11">
        <f t="shared" si="13"/>
        <v>262.69842493904798</v>
      </c>
      <c r="F242" s="12">
        <f t="shared" si="15"/>
        <v>644.18594761456654</v>
      </c>
    </row>
    <row r="243" spans="1:6" x14ac:dyDescent="0.2">
      <c r="A243" s="117"/>
      <c r="B243" s="10">
        <v>236</v>
      </c>
      <c r="C243" s="11">
        <f t="shared" si="14"/>
        <v>62666.134462696013</v>
      </c>
      <c r="D243" s="11">
        <f t="shared" si="12"/>
        <v>383.07705401999999</v>
      </c>
      <c r="E243" s="11">
        <f t="shared" si="13"/>
        <v>261.10889359456672</v>
      </c>
      <c r="F243" s="12">
        <f t="shared" si="15"/>
        <v>644.18594761456666</v>
      </c>
    </row>
    <row r="244" spans="1:6" x14ac:dyDescent="0.2">
      <c r="A244" s="117"/>
      <c r="B244" s="10">
        <v>237</v>
      </c>
      <c r="C244" s="11">
        <f t="shared" si="14"/>
        <v>62283.05740867601</v>
      </c>
      <c r="D244" s="11">
        <f t="shared" si="12"/>
        <v>384.6732084117499</v>
      </c>
      <c r="E244" s="11">
        <f t="shared" si="13"/>
        <v>259.5127392028167</v>
      </c>
      <c r="F244" s="12">
        <f t="shared" si="15"/>
        <v>644.18594761456666</v>
      </c>
    </row>
    <row r="245" spans="1:6" x14ac:dyDescent="0.2">
      <c r="A245" s="117"/>
      <c r="B245" s="10">
        <v>238</v>
      </c>
      <c r="C245" s="11">
        <f t="shared" si="14"/>
        <v>61898.384200264263</v>
      </c>
      <c r="D245" s="11">
        <f t="shared" si="12"/>
        <v>386.27601344679891</v>
      </c>
      <c r="E245" s="11">
        <f t="shared" si="13"/>
        <v>257.90993416776774</v>
      </c>
      <c r="F245" s="12">
        <f t="shared" si="15"/>
        <v>644.18594761456666</v>
      </c>
    </row>
    <row r="246" spans="1:6" x14ac:dyDescent="0.2">
      <c r="A246" s="117"/>
      <c r="B246" s="10">
        <v>239</v>
      </c>
      <c r="C246" s="11">
        <f t="shared" si="14"/>
        <v>61512.108186817466</v>
      </c>
      <c r="D246" s="11">
        <f t="shared" si="12"/>
        <v>387.8854968361606</v>
      </c>
      <c r="E246" s="11">
        <f t="shared" si="13"/>
        <v>256.30045077840612</v>
      </c>
      <c r="F246" s="12">
        <f t="shared" si="15"/>
        <v>644.18594761456666</v>
      </c>
    </row>
    <row r="247" spans="1:6" x14ac:dyDescent="0.2">
      <c r="A247" s="118"/>
      <c r="B247" s="13">
        <v>240</v>
      </c>
      <c r="C247" s="14">
        <f t="shared" si="14"/>
        <v>61124.222689981303</v>
      </c>
      <c r="D247" s="14">
        <f t="shared" si="12"/>
        <v>389.50168640631131</v>
      </c>
      <c r="E247" s="14">
        <f t="shared" si="13"/>
        <v>254.68426120825541</v>
      </c>
      <c r="F247" s="15">
        <f t="shared" si="15"/>
        <v>644.18594761456666</v>
      </c>
    </row>
    <row r="248" spans="1:6" ht="12.75" customHeight="1" x14ac:dyDescent="0.2">
      <c r="A248" s="116" t="s">
        <v>96</v>
      </c>
      <c r="B248" s="7">
        <v>241</v>
      </c>
      <c r="C248" s="8">
        <f t="shared" si="14"/>
        <v>60734.721003574989</v>
      </c>
      <c r="D248" s="8">
        <f t="shared" si="12"/>
        <v>391.1246100996708</v>
      </c>
      <c r="E248" s="8">
        <f t="shared" si="13"/>
        <v>253.06133751489577</v>
      </c>
      <c r="F248" s="9">
        <f t="shared" si="15"/>
        <v>644.18594761456654</v>
      </c>
    </row>
    <row r="249" spans="1:6" x14ac:dyDescent="0.2">
      <c r="A249" s="117"/>
      <c r="B249" s="10">
        <v>242</v>
      </c>
      <c r="C249" s="11">
        <f t="shared" si="14"/>
        <v>60343.596393475316</v>
      </c>
      <c r="D249" s="11">
        <f t="shared" si="12"/>
        <v>392.75429597508611</v>
      </c>
      <c r="E249" s="11">
        <f t="shared" si="13"/>
        <v>251.43165163948046</v>
      </c>
      <c r="F249" s="12">
        <f t="shared" si="15"/>
        <v>644.18594761456654</v>
      </c>
    </row>
    <row r="250" spans="1:6" x14ac:dyDescent="0.2">
      <c r="A250" s="117"/>
      <c r="B250" s="10">
        <v>243</v>
      </c>
      <c r="C250" s="11">
        <f t="shared" si="14"/>
        <v>59950.84209750023</v>
      </c>
      <c r="D250" s="11">
        <f t="shared" si="12"/>
        <v>394.39077220831575</v>
      </c>
      <c r="E250" s="11">
        <f t="shared" si="13"/>
        <v>249.79517540625096</v>
      </c>
      <c r="F250" s="12">
        <f t="shared" si="15"/>
        <v>644.18594761456666</v>
      </c>
    </row>
    <row r="251" spans="1:6" x14ac:dyDescent="0.2">
      <c r="A251" s="117"/>
      <c r="B251" s="10">
        <v>244</v>
      </c>
      <c r="C251" s="11">
        <f t="shared" si="14"/>
        <v>59556.451325291913</v>
      </c>
      <c r="D251" s="11">
        <f t="shared" si="12"/>
        <v>396.03406709251698</v>
      </c>
      <c r="E251" s="11">
        <f t="shared" si="13"/>
        <v>248.15188052204959</v>
      </c>
      <c r="F251" s="12">
        <f t="shared" si="15"/>
        <v>644.18594761456654</v>
      </c>
    </row>
    <row r="252" spans="1:6" x14ac:dyDescent="0.2">
      <c r="A252" s="117"/>
      <c r="B252" s="10">
        <v>245</v>
      </c>
      <c r="C252" s="11">
        <f t="shared" si="14"/>
        <v>59160.417258199399</v>
      </c>
      <c r="D252" s="11">
        <f t="shared" si="12"/>
        <v>397.68420903873579</v>
      </c>
      <c r="E252" s="11">
        <f t="shared" si="13"/>
        <v>246.50173857583081</v>
      </c>
      <c r="F252" s="12">
        <f t="shared" si="15"/>
        <v>644.18594761456666</v>
      </c>
    </row>
    <row r="253" spans="1:6" x14ac:dyDescent="0.2">
      <c r="A253" s="117"/>
      <c r="B253" s="10">
        <v>246</v>
      </c>
      <c r="C253" s="11">
        <f t="shared" si="14"/>
        <v>58762.733049160663</v>
      </c>
      <c r="D253" s="11">
        <f t="shared" si="12"/>
        <v>399.34122657639722</v>
      </c>
      <c r="E253" s="11">
        <f t="shared" si="13"/>
        <v>244.84472103816941</v>
      </c>
      <c r="F253" s="12">
        <f t="shared" si="15"/>
        <v>644.18594761456666</v>
      </c>
    </row>
    <row r="254" spans="1:6" x14ac:dyDescent="0.2">
      <c r="A254" s="117"/>
      <c r="B254" s="10">
        <v>247</v>
      </c>
      <c r="C254" s="11">
        <f t="shared" si="14"/>
        <v>58363.391822584264</v>
      </c>
      <c r="D254" s="11">
        <f t="shared" si="12"/>
        <v>401.00514835379892</v>
      </c>
      <c r="E254" s="11">
        <f t="shared" si="13"/>
        <v>243.1807992607678</v>
      </c>
      <c r="F254" s="12">
        <f t="shared" si="15"/>
        <v>644.18594761456666</v>
      </c>
    </row>
    <row r="255" spans="1:6" x14ac:dyDescent="0.2">
      <c r="A255" s="117"/>
      <c r="B255" s="10">
        <v>248</v>
      </c>
      <c r="C255" s="11">
        <f t="shared" si="14"/>
        <v>57962.386674230467</v>
      </c>
      <c r="D255" s="11">
        <f t="shared" si="12"/>
        <v>402.67600313860646</v>
      </c>
      <c r="E255" s="11">
        <f t="shared" si="13"/>
        <v>241.50994447596031</v>
      </c>
      <c r="F255" s="12">
        <f t="shared" si="15"/>
        <v>644.18594761456677</v>
      </c>
    </row>
    <row r="256" spans="1:6" x14ac:dyDescent="0.2">
      <c r="A256" s="117"/>
      <c r="B256" s="10">
        <v>249</v>
      </c>
      <c r="C256" s="11">
        <f t="shared" si="14"/>
        <v>57559.71067109186</v>
      </c>
      <c r="D256" s="11">
        <f t="shared" si="12"/>
        <v>404.35381981835053</v>
      </c>
      <c r="E256" s="11">
        <f t="shared" si="13"/>
        <v>239.83212779621607</v>
      </c>
      <c r="F256" s="12">
        <f t="shared" si="15"/>
        <v>644.18594761456666</v>
      </c>
    </row>
    <row r="257" spans="1:6" x14ac:dyDescent="0.2">
      <c r="A257" s="117"/>
      <c r="B257" s="10">
        <v>250</v>
      </c>
      <c r="C257" s="11">
        <f t="shared" si="14"/>
        <v>57155.356851273507</v>
      </c>
      <c r="D257" s="11">
        <f t="shared" si="12"/>
        <v>406.038627400927</v>
      </c>
      <c r="E257" s="11">
        <f t="shared" si="13"/>
        <v>238.1473202136396</v>
      </c>
      <c r="F257" s="12">
        <f t="shared" si="15"/>
        <v>644.18594761456666</v>
      </c>
    </row>
    <row r="258" spans="1:6" x14ac:dyDescent="0.2">
      <c r="A258" s="117"/>
      <c r="B258" s="10">
        <v>251</v>
      </c>
      <c r="C258" s="11">
        <f t="shared" si="14"/>
        <v>56749.318223872579</v>
      </c>
      <c r="D258" s="11">
        <f t="shared" si="12"/>
        <v>407.73045501509756</v>
      </c>
      <c r="E258" s="11">
        <f t="shared" si="13"/>
        <v>236.45549259946907</v>
      </c>
      <c r="F258" s="12">
        <f t="shared" si="15"/>
        <v>644.18594761456666</v>
      </c>
    </row>
    <row r="259" spans="1:6" x14ac:dyDescent="0.2">
      <c r="A259" s="118"/>
      <c r="B259" s="13">
        <v>252</v>
      </c>
      <c r="C259" s="14">
        <f t="shared" si="14"/>
        <v>56341.587768857484</v>
      </c>
      <c r="D259" s="14">
        <f t="shared" si="12"/>
        <v>409.42933191099382</v>
      </c>
      <c r="E259" s="14">
        <f t="shared" si="13"/>
        <v>234.75661570357283</v>
      </c>
      <c r="F259" s="15">
        <f t="shared" si="15"/>
        <v>644.18594761456666</v>
      </c>
    </row>
    <row r="260" spans="1:6" ht="12.75" customHeight="1" x14ac:dyDescent="0.2">
      <c r="A260" s="116" t="s">
        <v>97</v>
      </c>
      <c r="B260" s="7">
        <v>253</v>
      </c>
      <c r="C260" s="8">
        <f t="shared" si="14"/>
        <v>55932.158436946491</v>
      </c>
      <c r="D260" s="8">
        <f t="shared" si="12"/>
        <v>411.13528746062298</v>
      </c>
      <c r="E260" s="8">
        <f t="shared" si="13"/>
        <v>233.05066015394371</v>
      </c>
      <c r="F260" s="9">
        <f t="shared" si="15"/>
        <v>644.18594761456666</v>
      </c>
    </row>
    <row r="261" spans="1:6" x14ac:dyDescent="0.2">
      <c r="A261" s="117"/>
      <c r="B261" s="10">
        <v>254</v>
      </c>
      <c r="C261" s="11">
        <f t="shared" si="14"/>
        <v>55521.023149485867</v>
      </c>
      <c r="D261" s="11">
        <f t="shared" si="12"/>
        <v>412.84835115837541</v>
      </c>
      <c r="E261" s="11">
        <f t="shared" si="13"/>
        <v>231.33759645619108</v>
      </c>
      <c r="F261" s="12">
        <f t="shared" si="15"/>
        <v>644.18594761456643</v>
      </c>
    </row>
    <row r="262" spans="1:6" x14ac:dyDescent="0.2">
      <c r="A262" s="117"/>
      <c r="B262" s="10">
        <v>255</v>
      </c>
      <c r="C262" s="11">
        <f t="shared" si="14"/>
        <v>55108.174798327491</v>
      </c>
      <c r="D262" s="11">
        <f t="shared" si="12"/>
        <v>414.56855262153545</v>
      </c>
      <c r="E262" s="11">
        <f t="shared" si="13"/>
        <v>229.61739499303121</v>
      </c>
      <c r="F262" s="12">
        <f t="shared" si="15"/>
        <v>644.18594761456666</v>
      </c>
    </row>
    <row r="263" spans="1:6" x14ac:dyDescent="0.2">
      <c r="A263" s="117"/>
      <c r="B263" s="10">
        <v>256</v>
      </c>
      <c r="C263" s="11">
        <f t="shared" si="14"/>
        <v>54693.606245705952</v>
      </c>
      <c r="D263" s="11">
        <f t="shared" si="12"/>
        <v>416.29592159079175</v>
      </c>
      <c r="E263" s="11">
        <f t="shared" si="13"/>
        <v>227.89002602377479</v>
      </c>
      <c r="F263" s="12">
        <f t="shared" si="15"/>
        <v>644.18594761456654</v>
      </c>
    </row>
    <row r="264" spans="1:6" x14ac:dyDescent="0.2">
      <c r="A264" s="117"/>
      <c r="B264" s="10">
        <v>257</v>
      </c>
      <c r="C264" s="11">
        <f t="shared" si="14"/>
        <v>54277.310324115162</v>
      </c>
      <c r="D264" s="11">
        <f t="shared" ref="D264:D327" si="16">PPMT($C$2/12,1,($C$3*12)+1-B264,C264,0)*-1</f>
        <v>418.0304879307534</v>
      </c>
      <c r="E264" s="11">
        <f t="shared" ref="E264:E327" si="17">IPMT($C$2/12,1,($C$3*12)+1-B264,C264,0)*-1</f>
        <v>226.15545968381315</v>
      </c>
      <c r="F264" s="12">
        <f t="shared" si="15"/>
        <v>644.18594761456654</v>
      </c>
    </row>
    <row r="265" spans="1:6" x14ac:dyDescent="0.2">
      <c r="A265" s="117"/>
      <c r="B265" s="10">
        <v>258</v>
      </c>
      <c r="C265" s="11">
        <f t="shared" ref="C265:C328" si="18">C264-D264</f>
        <v>53859.279836184411</v>
      </c>
      <c r="D265" s="11">
        <f t="shared" si="16"/>
        <v>419.77228163046493</v>
      </c>
      <c r="E265" s="11">
        <f t="shared" si="17"/>
        <v>224.41366598410173</v>
      </c>
      <c r="F265" s="12">
        <f t="shared" ref="F265:F328" si="19">SUM(D265:E265)</f>
        <v>644.18594761456666</v>
      </c>
    </row>
    <row r="266" spans="1:6" x14ac:dyDescent="0.2">
      <c r="A266" s="117"/>
      <c r="B266" s="10">
        <v>259</v>
      </c>
      <c r="C266" s="11">
        <f t="shared" si="18"/>
        <v>53439.507554553944</v>
      </c>
      <c r="D266" s="11">
        <f t="shared" si="16"/>
        <v>421.52133280392519</v>
      </c>
      <c r="E266" s="11">
        <f t="shared" si="17"/>
        <v>222.66461481064147</v>
      </c>
      <c r="F266" s="12">
        <f t="shared" si="19"/>
        <v>644.18594761456666</v>
      </c>
    </row>
    <row r="267" spans="1:6" x14ac:dyDescent="0.2">
      <c r="A267" s="117"/>
      <c r="B267" s="10">
        <v>260</v>
      </c>
      <c r="C267" s="11">
        <f t="shared" si="18"/>
        <v>53017.986221750019</v>
      </c>
      <c r="D267" s="11">
        <f t="shared" si="16"/>
        <v>423.2776716906082</v>
      </c>
      <c r="E267" s="11">
        <f t="shared" si="17"/>
        <v>220.9082759239584</v>
      </c>
      <c r="F267" s="12">
        <f t="shared" si="19"/>
        <v>644.18594761456666</v>
      </c>
    </row>
    <row r="268" spans="1:6" x14ac:dyDescent="0.2">
      <c r="A268" s="117"/>
      <c r="B268" s="10">
        <v>261</v>
      </c>
      <c r="C268" s="11">
        <f t="shared" si="18"/>
        <v>52594.708550059411</v>
      </c>
      <c r="D268" s="11">
        <f t="shared" si="16"/>
        <v>425.04132865598575</v>
      </c>
      <c r="E268" s="11">
        <f t="shared" si="17"/>
        <v>219.14461895858088</v>
      </c>
      <c r="F268" s="12">
        <f t="shared" si="19"/>
        <v>644.18594761456666</v>
      </c>
    </row>
    <row r="269" spans="1:6" x14ac:dyDescent="0.2">
      <c r="A269" s="117"/>
      <c r="B269" s="10">
        <v>262</v>
      </c>
      <c r="C269" s="11">
        <f t="shared" si="18"/>
        <v>52169.667221403426</v>
      </c>
      <c r="D269" s="11">
        <f t="shared" si="16"/>
        <v>426.81233419205245</v>
      </c>
      <c r="E269" s="11">
        <f t="shared" si="17"/>
        <v>217.37361342251427</v>
      </c>
      <c r="F269" s="12">
        <f t="shared" si="19"/>
        <v>644.18594761456666</v>
      </c>
    </row>
    <row r="270" spans="1:6" x14ac:dyDescent="0.2">
      <c r="A270" s="117"/>
      <c r="B270" s="10">
        <v>263</v>
      </c>
      <c r="C270" s="11">
        <f t="shared" si="18"/>
        <v>51742.854887211375</v>
      </c>
      <c r="D270" s="11">
        <f t="shared" si="16"/>
        <v>428.5907189178526</v>
      </c>
      <c r="E270" s="11">
        <f t="shared" si="17"/>
        <v>215.59522869671406</v>
      </c>
      <c r="F270" s="12">
        <f t="shared" si="19"/>
        <v>644.18594761456666</v>
      </c>
    </row>
    <row r="271" spans="1:6" x14ac:dyDescent="0.2">
      <c r="A271" s="118"/>
      <c r="B271" s="13">
        <v>264</v>
      </c>
      <c r="C271" s="14">
        <f t="shared" si="18"/>
        <v>51314.264168293521</v>
      </c>
      <c r="D271" s="14">
        <f t="shared" si="16"/>
        <v>430.37651358001034</v>
      </c>
      <c r="E271" s="14">
        <f t="shared" si="17"/>
        <v>213.80943403455635</v>
      </c>
      <c r="F271" s="15">
        <f t="shared" si="19"/>
        <v>644.18594761456666</v>
      </c>
    </row>
    <row r="272" spans="1:6" ht="12.75" customHeight="1" x14ac:dyDescent="0.2">
      <c r="A272" s="116" t="s">
        <v>98</v>
      </c>
      <c r="B272" s="7">
        <v>265</v>
      </c>
      <c r="C272" s="8">
        <f t="shared" si="18"/>
        <v>50883.887654713508</v>
      </c>
      <c r="D272" s="8">
        <f t="shared" si="16"/>
        <v>432.1697490532602</v>
      </c>
      <c r="E272" s="8">
        <f t="shared" si="17"/>
        <v>212.01619856130628</v>
      </c>
      <c r="F272" s="9">
        <f t="shared" si="19"/>
        <v>644.18594761456643</v>
      </c>
    </row>
    <row r="273" spans="1:6" x14ac:dyDescent="0.2">
      <c r="A273" s="117"/>
      <c r="B273" s="10">
        <v>266</v>
      </c>
      <c r="C273" s="11">
        <f t="shared" si="18"/>
        <v>50451.717905660247</v>
      </c>
      <c r="D273" s="11">
        <f t="shared" si="16"/>
        <v>433.9704563409822</v>
      </c>
      <c r="E273" s="11">
        <f t="shared" si="17"/>
        <v>210.21549127358435</v>
      </c>
      <c r="F273" s="12">
        <f t="shared" si="19"/>
        <v>644.18594761456654</v>
      </c>
    </row>
    <row r="274" spans="1:6" x14ac:dyDescent="0.2">
      <c r="A274" s="117"/>
      <c r="B274" s="10">
        <v>267</v>
      </c>
      <c r="C274" s="11">
        <f t="shared" si="18"/>
        <v>50017.747449319264</v>
      </c>
      <c r="D274" s="11">
        <f t="shared" si="16"/>
        <v>435.77866657573622</v>
      </c>
      <c r="E274" s="11">
        <f t="shared" si="17"/>
        <v>208.40728103883023</v>
      </c>
      <c r="F274" s="12">
        <f t="shared" si="19"/>
        <v>644.18594761456643</v>
      </c>
    </row>
    <row r="275" spans="1:6" x14ac:dyDescent="0.2">
      <c r="A275" s="117"/>
      <c r="B275" s="10">
        <v>268</v>
      </c>
      <c r="C275" s="11">
        <f t="shared" si="18"/>
        <v>49581.968782743526</v>
      </c>
      <c r="D275" s="11">
        <f t="shared" si="16"/>
        <v>437.59441101980178</v>
      </c>
      <c r="E275" s="11">
        <f t="shared" si="17"/>
        <v>206.59153659476468</v>
      </c>
      <c r="F275" s="12">
        <f t="shared" si="19"/>
        <v>644.18594761456643</v>
      </c>
    </row>
    <row r="276" spans="1:6" x14ac:dyDescent="0.2">
      <c r="A276" s="117"/>
      <c r="B276" s="10">
        <v>269</v>
      </c>
      <c r="C276" s="11">
        <f t="shared" si="18"/>
        <v>49144.374371723723</v>
      </c>
      <c r="D276" s="11">
        <f t="shared" si="16"/>
        <v>439.41772106571761</v>
      </c>
      <c r="E276" s="11">
        <f t="shared" si="17"/>
        <v>204.76822654884884</v>
      </c>
      <c r="F276" s="12">
        <f t="shared" si="19"/>
        <v>644.18594761456643</v>
      </c>
    </row>
    <row r="277" spans="1:6" x14ac:dyDescent="0.2">
      <c r="A277" s="117"/>
      <c r="B277" s="10">
        <v>270</v>
      </c>
      <c r="C277" s="11">
        <f t="shared" si="18"/>
        <v>48704.956650658009</v>
      </c>
      <c r="D277" s="11">
        <f t="shared" si="16"/>
        <v>441.2486282368248</v>
      </c>
      <c r="E277" s="11">
        <f t="shared" si="17"/>
        <v>202.93731937774169</v>
      </c>
      <c r="F277" s="12">
        <f t="shared" si="19"/>
        <v>644.18594761456643</v>
      </c>
    </row>
    <row r="278" spans="1:6" x14ac:dyDescent="0.2">
      <c r="A278" s="117"/>
      <c r="B278" s="10">
        <v>271</v>
      </c>
      <c r="C278" s="11">
        <f t="shared" si="18"/>
        <v>48263.708022421182</v>
      </c>
      <c r="D278" s="11">
        <f t="shared" si="16"/>
        <v>443.0871641878116</v>
      </c>
      <c r="E278" s="11">
        <f t="shared" si="17"/>
        <v>201.09878342675492</v>
      </c>
      <c r="F278" s="12">
        <f t="shared" si="19"/>
        <v>644.18594761456654</v>
      </c>
    </row>
    <row r="279" spans="1:6" x14ac:dyDescent="0.2">
      <c r="A279" s="117"/>
      <c r="B279" s="10">
        <v>272</v>
      </c>
      <c r="C279" s="11">
        <f t="shared" si="18"/>
        <v>47820.620858233371</v>
      </c>
      <c r="D279" s="11">
        <f t="shared" si="16"/>
        <v>444.93336070526078</v>
      </c>
      <c r="E279" s="11">
        <f t="shared" si="17"/>
        <v>199.25258690930571</v>
      </c>
      <c r="F279" s="12">
        <f t="shared" si="19"/>
        <v>644.18594761456643</v>
      </c>
    </row>
    <row r="280" spans="1:6" x14ac:dyDescent="0.2">
      <c r="A280" s="117"/>
      <c r="B280" s="10">
        <v>273</v>
      </c>
      <c r="C280" s="11">
        <f t="shared" si="18"/>
        <v>47375.68749752811</v>
      </c>
      <c r="D280" s="11">
        <f t="shared" si="16"/>
        <v>446.7872497081994</v>
      </c>
      <c r="E280" s="11">
        <f t="shared" si="17"/>
        <v>197.39869790636712</v>
      </c>
      <c r="F280" s="12">
        <f t="shared" si="19"/>
        <v>644.18594761456654</v>
      </c>
    </row>
    <row r="281" spans="1:6" x14ac:dyDescent="0.2">
      <c r="A281" s="117"/>
      <c r="B281" s="10">
        <v>274</v>
      </c>
      <c r="C281" s="11">
        <f t="shared" si="18"/>
        <v>46928.900247819911</v>
      </c>
      <c r="D281" s="11">
        <f t="shared" si="16"/>
        <v>448.64886324865023</v>
      </c>
      <c r="E281" s="11">
        <f t="shared" si="17"/>
        <v>195.53708436591629</v>
      </c>
      <c r="F281" s="12">
        <f t="shared" si="19"/>
        <v>644.18594761456654</v>
      </c>
    </row>
    <row r="282" spans="1:6" x14ac:dyDescent="0.2">
      <c r="A282" s="117"/>
      <c r="B282" s="10">
        <v>275</v>
      </c>
      <c r="C282" s="11">
        <f t="shared" si="18"/>
        <v>46480.25138457126</v>
      </c>
      <c r="D282" s="11">
        <f t="shared" si="16"/>
        <v>450.51823351218633</v>
      </c>
      <c r="E282" s="11">
        <f t="shared" si="17"/>
        <v>193.66771410238024</v>
      </c>
      <c r="F282" s="12">
        <f t="shared" si="19"/>
        <v>644.18594761456654</v>
      </c>
    </row>
    <row r="283" spans="1:6" x14ac:dyDescent="0.2">
      <c r="A283" s="118"/>
      <c r="B283" s="13">
        <v>276</v>
      </c>
      <c r="C283" s="14">
        <f t="shared" si="18"/>
        <v>46029.733151059074</v>
      </c>
      <c r="D283" s="14">
        <f t="shared" si="16"/>
        <v>452.39539281848698</v>
      </c>
      <c r="E283" s="14">
        <f t="shared" si="17"/>
        <v>191.79055479607948</v>
      </c>
      <c r="F283" s="15">
        <f t="shared" si="19"/>
        <v>644.18594761456643</v>
      </c>
    </row>
    <row r="284" spans="1:6" ht="12.75" customHeight="1" x14ac:dyDescent="0.2">
      <c r="A284" s="116" t="s">
        <v>99</v>
      </c>
      <c r="B284" s="7">
        <v>277</v>
      </c>
      <c r="C284" s="8">
        <f t="shared" si="18"/>
        <v>45577.337758240588</v>
      </c>
      <c r="D284" s="8">
        <f t="shared" si="16"/>
        <v>454.28037362189747</v>
      </c>
      <c r="E284" s="8">
        <f t="shared" si="17"/>
        <v>189.90557399266913</v>
      </c>
      <c r="F284" s="9">
        <f t="shared" si="19"/>
        <v>644.18594761456666</v>
      </c>
    </row>
    <row r="285" spans="1:6" x14ac:dyDescent="0.2">
      <c r="A285" s="117"/>
      <c r="B285" s="10">
        <v>278</v>
      </c>
      <c r="C285" s="11">
        <f t="shared" si="18"/>
        <v>45123.057384618689</v>
      </c>
      <c r="D285" s="11">
        <f t="shared" si="16"/>
        <v>456.17320851198866</v>
      </c>
      <c r="E285" s="11">
        <f t="shared" si="17"/>
        <v>188.01273910257788</v>
      </c>
      <c r="F285" s="12">
        <f t="shared" si="19"/>
        <v>644.18594761456654</v>
      </c>
    </row>
    <row r="286" spans="1:6" x14ac:dyDescent="0.2">
      <c r="A286" s="117"/>
      <c r="B286" s="10">
        <v>279</v>
      </c>
      <c r="C286" s="11">
        <f t="shared" si="18"/>
        <v>44666.884176106701</v>
      </c>
      <c r="D286" s="11">
        <f t="shared" si="16"/>
        <v>458.07393021412196</v>
      </c>
      <c r="E286" s="11">
        <f t="shared" si="17"/>
        <v>186.11201740044459</v>
      </c>
      <c r="F286" s="12">
        <f t="shared" si="19"/>
        <v>644.18594761456654</v>
      </c>
    </row>
    <row r="287" spans="1:6" x14ac:dyDescent="0.2">
      <c r="A287" s="117"/>
      <c r="B287" s="10">
        <v>280</v>
      </c>
      <c r="C287" s="11">
        <f t="shared" si="18"/>
        <v>44208.810245892579</v>
      </c>
      <c r="D287" s="11">
        <f t="shared" si="16"/>
        <v>459.98257159001412</v>
      </c>
      <c r="E287" s="11">
        <f t="shared" si="17"/>
        <v>184.2033760245524</v>
      </c>
      <c r="F287" s="12">
        <f t="shared" si="19"/>
        <v>644.18594761456654</v>
      </c>
    </row>
    <row r="288" spans="1:6" x14ac:dyDescent="0.2">
      <c r="A288" s="117"/>
      <c r="B288" s="10">
        <v>281</v>
      </c>
      <c r="C288" s="11">
        <f t="shared" si="18"/>
        <v>43748.827674302564</v>
      </c>
      <c r="D288" s="11">
        <f t="shared" si="16"/>
        <v>461.89916563830593</v>
      </c>
      <c r="E288" s="11">
        <f t="shared" si="17"/>
        <v>182.28678197626067</v>
      </c>
      <c r="F288" s="12">
        <f t="shared" si="19"/>
        <v>644.18594761456666</v>
      </c>
    </row>
    <row r="289" spans="1:6" x14ac:dyDescent="0.2">
      <c r="A289" s="117"/>
      <c r="B289" s="10">
        <v>282</v>
      </c>
      <c r="C289" s="11">
        <f t="shared" si="18"/>
        <v>43286.928508664256</v>
      </c>
      <c r="D289" s="11">
        <f t="shared" si="16"/>
        <v>463.82374549513207</v>
      </c>
      <c r="E289" s="11">
        <f t="shared" si="17"/>
        <v>180.36220211943439</v>
      </c>
      <c r="F289" s="12">
        <f t="shared" si="19"/>
        <v>644.18594761456643</v>
      </c>
    </row>
    <row r="290" spans="1:6" x14ac:dyDescent="0.2">
      <c r="A290" s="117"/>
      <c r="B290" s="10">
        <v>283</v>
      </c>
      <c r="C290" s="11">
        <f t="shared" si="18"/>
        <v>42823.104763169125</v>
      </c>
      <c r="D290" s="11">
        <f t="shared" si="16"/>
        <v>465.75634443469511</v>
      </c>
      <c r="E290" s="11">
        <f t="shared" si="17"/>
        <v>178.42960317987135</v>
      </c>
      <c r="F290" s="12">
        <f t="shared" si="19"/>
        <v>644.18594761456643</v>
      </c>
    </row>
    <row r="291" spans="1:6" x14ac:dyDescent="0.2">
      <c r="A291" s="117"/>
      <c r="B291" s="10">
        <v>284</v>
      </c>
      <c r="C291" s="11">
        <f t="shared" si="18"/>
        <v>42357.348418734429</v>
      </c>
      <c r="D291" s="11">
        <f t="shared" si="16"/>
        <v>467.69699586983955</v>
      </c>
      <c r="E291" s="11">
        <f t="shared" si="17"/>
        <v>176.48895174472679</v>
      </c>
      <c r="F291" s="12">
        <f t="shared" si="19"/>
        <v>644.18594761456632</v>
      </c>
    </row>
    <row r="292" spans="1:6" x14ac:dyDescent="0.2">
      <c r="A292" s="117"/>
      <c r="B292" s="10">
        <v>285</v>
      </c>
      <c r="C292" s="11">
        <f t="shared" si="18"/>
        <v>41889.65142286459</v>
      </c>
      <c r="D292" s="11">
        <f t="shared" si="16"/>
        <v>469.64573335263066</v>
      </c>
      <c r="E292" s="11">
        <f t="shared" si="17"/>
        <v>174.5402142619358</v>
      </c>
      <c r="F292" s="12">
        <f t="shared" si="19"/>
        <v>644.18594761456643</v>
      </c>
    </row>
    <row r="293" spans="1:6" x14ac:dyDescent="0.2">
      <c r="A293" s="117"/>
      <c r="B293" s="10">
        <v>286</v>
      </c>
      <c r="C293" s="11">
        <f t="shared" si="18"/>
        <v>41420.005689511956</v>
      </c>
      <c r="D293" s="11">
        <f t="shared" si="16"/>
        <v>471.60259057493329</v>
      </c>
      <c r="E293" s="11">
        <f t="shared" si="17"/>
        <v>172.58335703963314</v>
      </c>
      <c r="F293" s="12">
        <f t="shared" si="19"/>
        <v>644.18594761456643</v>
      </c>
    </row>
    <row r="294" spans="1:6" x14ac:dyDescent="0.2">
      <c r="A294" s="117"/>
      <c r="B294" s="10">
        <v>287</v>
      </c>
      <c r="C294" s="11">
        <f t="shared" si="18"/>
        <v>40948.403098937022</v>
      </c>
      <c r="D294" s="11">
        <f t="shared" si="16"/>
        <v>473.5676013689955</v>
      </c>
      <c r="E294" s="11">
        <f t="shared" si="17"/>
        <v>170.61834624557093</v>
      </c>
      <c r="F294" s="12">
        <f t="shared" si="19"/>
        <v>644.18594761456643</v>
      </c>
    </row>
    <row r="295" spans="1:6" x14ac:dyDescent="0.2">
      <c r="A295" s="118"/>
      <c r="B295" s="13">
        <v>288</v>
      </c>
      <c r="C295" s="14">
        <f t="shared" si="18"/>
        <v>40474.835497568027</v>
      </c>
      <c r="D295" s="14">
        <f t="shared" si="16"/>
        <v>475.54079970803298</v>
      </c>
      <c r="E295" s="14">
        <f t="shared" si="17"/>
        <v>168.64514790653345</v>
      </c>
      <c r="F295" s="15">
        <f t="shared" si="19"/>
        <v>644.18594761456643</v>
      </c>
    </row>
    <row r="296" spans="1:6" ht="12.75" customHeight="1" x14ac:dyDescent="0.2">
      <c r="A296" s="116" t="s">
        <v>100</v>
      </c>
      <c r="B296" s="7">
        <v>289</v>
      </c>
      <c r="C296" s="8">
        <f t="shared" si="18"/>
        <v>39999.294697859994</v>
      </c>
      <c r="D296" s="8">
        <f t="shared" si="16"/>
        <v>477.52221970681643</v>
      </c>
      <c r="E296" s="8">
        <f t="shared" si="17"/>
        <v>166.66372790774997</v>
      </c>
      <c r="F296" s="9">
        <f t="shared" si="19"/>
        <v>644.18594761456643</v>
      </c>
    </row>
    <row r="297" spans="1:6" x14ac:dyDescent="0.2">
      <c r="A297" s="117"/>
      <c r="B297" s="10">
        <v>290</v>
      </c>
      <c r="C297" s="11">
        <f t="shared" si="18"/>
        <v>39521.77247815318</v>
      </c>
      <c r="D297" s="11">
        <f t="shared" si="16"/>
        <v>479.51189562226159</v>
      </c>
      <c r="E297" s="11">
        <f t="shared" si="17"/>
        <v>164.67405199230492</v>
      </c>
      <c r="F297" s="12">
        <f t="shared" si="19"/>
        <v>644.18594761456654</v>
      </c>
    </row>
    <row r="298" spans="1:6" x14ac:dyDescent="0.2">
      <c r="A298" s="117"/>
      <c r="B298" s="10">
        <v>291</v>
      </c>
      <c r="C298" s="11">
        <f t="shared" si="18"/>
        <v>39042.260582530915</v>
      </c>
      <c r="D298" s="11">
        <f t="shared" si="16"/>
        <v>481.50986185402087</v>
      </c>
      <c r="E298" s="11">
        <f t="shared" si="17"/>
        <v>162.67608576054548</v>
      </c>
      <c r="F298" s="12">
        <f t="shared" si="19"/>
        <v>644.18594761456632</v>
      </c>
    </row>
    <row r="299" spans="1:6" x14ac:dyDescent="0.2">
      <c r="A299" s="117"/>
      <c r="B299" s="10">
        <v>292</v>
      </c>
      <c r="C299" s="11">
        <f t="shared" si="18"/>
        <v>38560.750720676893</v>
      </c>
      <c r="D299" s="11">
        <f t="shared" si="16"/>
        <v>483.51615294507923</v>
      </c>
      <c r="E299" s="11">
        <f t="shared" si="17"/>
        <v>160.66979466948706</v>
      </c>
      <c r="F299" s="12">
        <f t="shared" si="19"/>
        <v>644.18594761456632</v>
      </c>
    </row>
    <row r="300" spans="1:6" x14ac:dyDescent="0.2">
      <c r="A300" s="117"/>
      <c r="B300" s="10">
        <v>293</v>
      </c>
      <c r="C300" s="11">
        <f t="shared" si="18"/>
        <v>38077.234567731815</v>
      </c>
      <c r="D300" s="11">
        <f t="shared" si="16"/>
        <v>485.53080358235053</v>
      </c>
      <c r="E300" s="11">
        <f t="shared" si="17"/>
        <v>158.6551440322159</v>
      </c>
      <c r="F300" s="12">
        <f t="shared" si="19"/>
        <v>644.18594761456643</v>
      </c>
    </row>
    <row r="301" spans="1:6" x14ac:dyDescent="0.2">
      <c r="A301" s="117"/>
      <c r="B301" s="10">
        <v>294</v>
      </c>
      <c r="C301" s="11">
        <f t="shared" si="18"/>
        <v>37591.703764149468</v>
      </c>
      <c r="D301" s="11">
        <f t="shared" si="16"/>
        <v>487.55384859727718</v>
      </c>
      <c r="E301" s="11">
        <f t="shared" si="17"/>
        <v>156.63209901728945</v>
      </c>
      <c r="F301" s="12">
        <f t="shared" si="19"/>
        <v>644.18594761456666</v>
      </c>
    </row>
    <row r="302" spans="1:6" x14ac:dyDescent="0.2">
      <c r="A302" s="117"/>
      <c r="B302" s="10">
        <v>295</v>
      </c>
      <c r="C302" s="11">
        <f t="shared" si="18"/>
        <v>37104.149915552189</v>
      </c>
      <c r="D302" s="11">
        <f t="shared" si="16"/>
        <v>489.5853229664325</v>
      </c>
      <c r="E302" s="11">
        <f t="shared" si="17"/>
        <v>154.60062464813413</v>
      </c>
      <c r="F302" s="12">
        <f t="shared" si="19"/>
        <v>644.18594761456666</v>
      </c>
    </row>
    <row r="303" spans="1:6" x14ac:dyDescent="0.2">
      <c r="A303" s="117"/>
      <c r="B303" s="10">
        <v>296</v>
      </c>
      <c r="C303" s="11">
        <f t="shared" si="18"/>
        <v>36614.564592585753</v>
      </c>
      <c r="D303" s="11">
        <f t="shared" si="16"/>
        <v>491.62526181212587</v>
      </c>
      <c r="E303" s="11">
        <f t="shared" si="17"/>
        <v>152.56068580244064</v>
      </c>
      <c r="F303" s="12">
        <f t="shared" si="19"/>
        <v>644.18594761456654</v>
      </c>
    </row>
    <row r="304" spans="1:6" x14ac:dyDescent="0.2">
      <c r="A304" s="117"/>
      <c r="B304" s="10">
        <v>297</v>
      </c>
      <c r="C304" s="11">
        <f t="shared" si="18"/>
        <v>36122.939330773625</v>
      </c>
      <c r="D304" s="11">
        <f t="shared" si="16"/>
        <v>493.67370040300955</v>
      </c>
      <c r="E304" s="11">
        <f t="shared" si="17"/>
        <v>150.51224721155677</v>
      </c>
      <c r="F304" s="12">
        <f t="shared" si="19"/>
        <v>644.18594761456632</v>
      </c>
    </row>
    <row r="305" spans="1:6" x14ac:dyDescent="0.2">
      <c r="A305" s="117"/>
      <c r="B305" s="10">
        <v>298</v>
      </c>
      <c r="C305" s="11">
        <f t="shared" si="18"/>
        <v>35629.265630370617</v>
      </c>
      <c r="D305" s="11">
        <f t="shared" si="16"/>
        <v>495.73067415468876</v>
      </c>
      <c r="E305" s="11">
        <f t="shared" si="17"/>
        <v>148.45527345987756</v>
      </c>
      <c r="F305" s="12">
        <f t="shared" si="19"/>
        <v>644.18594761456632</v>
      </c>
    </row>
    <row r="306" spans="1:6" x14ac:dyDescent="0.2">
      <c r="A306" s="117"/>
      <c r="B306" s="10">
        <v>299</v>
      </c>
      <c r="C306" s="11">
        <f t="shared" si="18"/>
        <v>35133.534956215932</v>
      </c>
      <c r="D306" s="11">
        <f t="shared" si="16"/>
        <v>497.79621863033327</v>
      </c>
      <c r="E306" s="11">
        <f t="shared" si="17"/>
        <v>146.38972898423305</v>
      </c>
      <c r="F306" s="12">
        <f t="shared" si="19"/>
        <v>644.18594761456632</v>
      </c>
    </row>
    <row r="307" spans="1:6" x14ac:dyDescent="0.2">
      <c r="A307" s="118"/>
      <c r="B307" s="13">
        <v>300</v>
      </c>
      <c r="C307" s="14">
        <f t="shared" si="18"/>
        <v>34635.738737585598</v>
      </c>
      <c r="D307" s="14">
        <f t="shared" si="16"/>
        <v>499.87036954129303</v>
      </c>
      <c r="E307" s="14">
        <f t="shared" si="17"/>
        <v>144.31557807327331</v>
      </c>
      <c r="F307" s="15">
        <f t="shared" si="19"/>
        <v>644.18594761456632</v>
      </c>
    </row>
    <row r="308" spans="1:6" ht="12.75" customHeight="1" x14ac:dyDescent="0.2">
      <c r="A308" s="116" t="s">
        <v>101</v>
      </c>
      <c r="B308" s="7">
        <v>301</v>
      </c>
      <c r="C308" s="8">
        <f t="shared" si="18"/>
        <v>34135.868368044306</v>
      </c>
      <c r="D308" s="8">
        <f t="shared" si="16"/>
        <v>501.95316274771511</v>
      </c>
      <c r="E308" s="8">
        <f t="shared" si="17"/>
        <v>142.23278486685126</v>
      </c>
      <c r="F308" s="9">
        <f t="shared" si="19"/>
        <v>644.18594761456643</v>
      </c>
    </row>
    <row r="309" spans="1:6" x14ac:dyDescent="0.2">
      <c r="A309" s="117"/>
      <c r="B309" s="10">
        <v>302</v>
      </c>
      <c r="C309" s="11">
        <f t="shared" si="18"/>
        <v>33633.915205296595</v>
      </c>
      <c r="D309" s="11">
        <f t="shared" si="16"/>
        <v>504.04463425916401</v>
      </c>
      <c r="E309" s="11">
        <f t="shared" si="17"/>
        <v>140.14131335540247</v>
      </c>
      <c r="F309" s="12">
        <f t="shared" si="19"/>
        <v>644.18594761456643</v>
      </c>
    </row>
    <row r="310" spans="1:6" x14ac:dyDescent="0.2">
      <c r="A310" s="117"/>
      <c r="B310" s="10">
        <v>303</v>
      </c>
      <c r="C310" s="11">
        <f t="shared" si="18"/>
        <v>33129.870571037434</v>
      </c>
      <c r="D310" s="11">
        <f t="shared" si="16"/>
        <v>506.14482023524386</v>
      </c>
      <c r="E310" s="11">
        <f t="shared" si="17"/>
        <v>138.04112737932263</v>
      </c>
      <c r="F310" s="12">
        <f t="shared" si="19"/>
        <v>644.18594761456643</v>
      </c>
    </row>
    <row r="311" spans="1:6" x14ac:dyDescent="0.2">
      <c r="A311" s="117"/>
      <c r="B311" s="10">
        <v>304</v>
      </c>
      <c r="C311" s="11">
        <f t="shared" si="18"/>
        <v>32623.72575080219</v>
      </c>
      <c r="D311" s="11">
        <f t="shared" si="16"/>
        <v>508.25375698622406</v>
      </c>
      <c r="E311" s="11">
        <f t="shared" si="17"/>
        <v>135.93219062834245</v>
      </c>
      <c r="F311" s="12">
        <f t="shared" si="19"/>
        <v>644.18594761456654</v>
      </c>
    </row>
    <row r="312" spans="1:6" x14ac:dyDescent="0.2">
      <c r="A312" s="117"/>
      <c r="B312" s="10">
        <v>305</v>
      </c>
      <c r="C312" s="11">
        <f t="shared" si="18"/>
        <v>32115.471993815965</v>
      </c>
      <c r="D312" s="11">
        <f t="shared" si="16"/>
        <v>510.37148097366656</v>
      </c>
      <c r="E312" s="11">
        <f t="shared" si="17"/>
        <v>133.81446664089984</v>
      </c>
      <c r="F312" s="12">
        <f t="shared" si="19"/>
        <v>644.18594761456643</v>
      </c>
    </row>
    <row r="313" spans="1:6" x14ac:dyDescent="0.2">
      <c r="A313" s="117"/>
      <c r="B313" s="10">
        <v>306</v>
      </c>
      <c r="C313" s="11">
        <f t="shared" si="18"/>
        <v>31605.100512842298</v>
      </c>
      <c r="D313" s="11">
        <f t="shared" si="16"/>
        <v>512.498028811057</v>
      </c>
      <c r="E313" s="11">
        <f t="shared" si="17"/>
        <v>131.6879188035096</v>
      </c>
      <c r="F313" s="12">
        <f t="shared" si="19"/>
        <v>644.18594761456666</v>
      </c>
    </row>
    <row r="314" spans="1:6" x14ac:dyDescent="0.2">
      <c r="A314" s="117"/>
      <c r="B314" s="10">
        <v>307</v>
      </c>
      <c r="C314" s="11">
        <f t="shared" si="18"/>
        <v>31092.602484031242</v>
      </c>
      <c r="D314" s="11">
        <f t="shared" si="16"/>
        <v>514.63343726443634</v>
      </c>
      <c r="E314" s="11">
        <f t="shared" si="17"/>
        <v>129.55251035013018</v>
      </c>
      <c r="F314" s="12">
        <f t="shared" si="19"/>
        <v>644.18594761456654</v>
      </c>
    </row>
    <row r="315" spans="1:6" x14ac:dyDescent="0.2">
      <c r="A315" s="117"/>
      <c r="B315" s="10">
        <v>308</v>
      </c>
      <c r="C315" s="11">
        <f t="shared" si="18"/>
        <v>30577.969046766804</v>
      </c>
      <c r="D315" s="11">
        <f t="shared" si="16"/>
        <v>516.77774325303812</v>
      </c>
      <c r="E315" s="11">
        <f t="shared" si="17"/>
        <v>127.40820436152835</v>
      </c>
      <c r="F315" s="12">
        <f t="shared" si="19"/>
        <v>644.18594761456643</v>
      </c>
    </row>
    <row r="316" spans="1:6" x14ac:dyDescent="0.2">
      <c r="A316" s="117"/>
      <c r="B316" s="10">
        <v>309</v>
      </c>
      <c r="C316" s="11">
        <f t="shared" si="18"/>
        <v>30061.191303513766</v>
      </c>
      <c r="D316" s="11">
        <f t="shared" si="16"/>
        <v>518.93098384992572</v>
      </c>
      <c r="E316" s="11">
        <f t="shared" si="17"/>
        <v>125.25496376464069</v>
      </c>
      <c r="F316" s="12">
        <f t="shared" si="19"/>
        <v>644.18594761456643</v>
      </c>
    </row>
    <row r="317" spans="1:6" x14ac:dyDescent="0.2">
      <c r="A317" s="117"/>
      <c r="B317" s="10">
        <v>310</v>
      </c>
      <c r="C317" s="11">
        <f t="shared" si="18"/>
        <v>29542.260319663841</v>
      </c>
      <c r="D317" s="11">
        <f t="shared" si="16"/>
        <v>521.09319628263393</v>
      </c>
      <c r="E317" s="11">
        <f t="shared" si="17"/>
        <v>123.09275133193269</v>
      </c>
      <c r="F317" s="12">
        <f t="shared" si="19"/>
        <v>644.18594761456666</v>
      </c>
    </row>
    <row r="318" spans="1:6" x14ac:dyDescent="0.2">
      <c r="A318" s="117"/>
      <c r="B318" s="10">
        <v>311</v>
      </c>
      <c r="C318" s="11">
        <f t="shared" si="18"/>
        <v>29021.167123381209</v>
      </c>
      <c r="D318" s="11">
        <f t="shared" si="16"/>
        <v>523.2644179338115</v>
      </c>
      <c r="E318" s="11">
        <f t="shared" si="17"/>
        <v>120.92152968075504</v>
      </c>
      <c r="F318" s="12">
        <f t="shared" si="19"/>
        <v>644.18594761456654</v>
      </c>
    </row>
    <row r="319" spans="1:6" x14ac:dyDescent="0.2">
      <c r="A319" s="118"/>
      <c r="B319" s="13">
        <v>312</v>
      </c>
      <c r="C319" s="14">
        <f t="shared" si="18"/>
        <v>28497.902705447395</v>
      </c>
      <c r="D319" s="14">
        <f t="shared" si="16"/>
        <v>525.4446863418691</v>
      </c>
      <c r="E319" s="14">
        <f t="shared" si="17"/>
        <v>118.7412612726975</v>
      </c>
      <c r="F319" s="15">
        <f t="shared" si="19"/>
        <v>644.18594761456666</v>
      </c>
    </row>
    <row r="320" spans="1:6" ht="12.75" customHeight="1" x14ac:dyDescent="0.2">
      <c r="A320" s="116" t="s">
        <v>102</v>
      </c>
      <c r="B320" s="7">
        <v>313</v>
      </c>
      <c r="C320" s="8">
        <f t="shared" si="18"/>
        <v>27972.458019105525</v>
      </c>
      <c r="D320" s="8">
        <f t="shared" si="16"/>
        <v>527.63403920162682</v>
      </c>
      <c r="E320" s="8">
        <f t="shared" si="17"/>
        <v>116.55190841293968</v>
      </c>
      <c r="F320" s="9">
        <f t="shared" si="19"/>
        <v>644.18594761456654</v>
      </c>
    </row>
    <row r="321" spans="1:6" x14ac:dyDescent="0.2">
      <c r="A321" s="117"/>
      <c r="B321" s="10">
        <v>314</v>
      </c>
      <c r="C321" s="11">
        <f t="shared" si="18"/>
        <v>27444.823979903897</v>
      </c>
      <c r="D321" s="11">
        <f t="shared" si="16"/>
        <v>529.83251436496676</v>
      </c>
      <c r="E321" s="11">
        <f t="shared" si="17"/>
        <v>114.35343324959956</v>
      </c>
      <c r="F321" s="12">
        <f t="shared" si="19"/>
        <v>644.18594761456632</v>
      </c>
    </row>
    <row r="322" spans="1:6" x14ac:dyDescent="0.2">
      <c r="A322" s="117"/>
      <c r="B322" s="10">
        <v>315</v>
      </c>
      <c r="C322" s="11">
        <f t="shared" si="18"/>
        <v>26914.991465538929</v>
      </c>
      <c r="D322" s="11">
        <f t="shared" si="16"/>
        <v>532.04014984148751</v>
      </c>
      <c r="E322" s="11">
        <f t="shared" si="17"/>
        <v>112.14579777307887</v>
      </c>
      <c r="F322" s="12">
        <f t="shared" si="19"/>
        <v>644.18594761456643</v>
      </c>
    </row>
    <row r="323" spans="1:6" x14ac:dyDescent="0.2">
      <c r="A323" s="117"/>
      <c r="B323" s="10">
        <v>316</v>
      </c>
      <c r="C323" s="11">
        <f t="shared" si="18"/>
        <v>26382.951315697443</v>
      </c>
      <c r="D323" s="11">
        <f t="shared" si="16"/>
        <v>534.25698379916037</v>
      </c>
      <c r="E323" s="11">
        <f t="shared" si="17"/>
        <v>109.92896381540601</v>
      </c>
      <c r="F323" s="12">
        <f t="shared" si="19"/>
        <v>644.18594761456643</v>
      </c>
    </row>
    <row r="324" spans="1:6" x14ac:dyDescent="0.2">
      <c r="A324" s="117"/>
      <c r="B324" s="10">
        <v>317</v>
      </c>
      <c r="C324" s="11">
        <f t="shared" si="18"/>
        <v>25848.694331898281</v>
      </c>
      <c r="D324" s="11">
        <f t="shared" si="16"/>
        <v>536.4830545649902</v>
      </c>
      <c r="E324" s="11">
        <f t="shared" si="17"/>
        <v>107.70289304957618</v>
      </c>
      <c r="F324" s="12">
        <f t="shared" si="19"/>
        <v>644.18594761456643</v>
      </c>
    </row>
    <row r="325" spans="1:6" x14ac:dyDescent="0.2">
      <c r="A325" s="117"/>
      <c r="B325" s="10">
        <v>318</v>
      </c>
      <c r="C325" s="11">
        <f t="shared" si="18"/>
        <v>25312.211277333292</v>
      </c>
      <c r="D325" s="11">
        <f t="shared" si="16"/>
        <v>538.71840062567765</v>
      </c>
      <c r="E325" s="11">
        <f t="shared" si="17"/>
        <v>105.46754698888871</v>
      </c>
      <c r="F325" s="12">
        <f t="shared" si="19"/>
        <v>644.18594761456632</v>
      </c>
    </row>
    <row r="326" spans="1:6" x14ac:dyDescent="0.2">
      <c r="A326" s="117"/>
      <c r="B326" s="10">
        <v>319</v>
      </c>
      <c r="C326" s="11">
        <f t="shared" si="18"/>
        <v>24773.492876707613</v>
      </c>
      <c r="D326" s="11">
        <f t="shared" si="16"/>
        <v>540.96306062828467</v>
      </c>
      <c r="E326" s="11">
        <f t="shared" si="17"/>
        <v>103.22288698628172</v>
      </c>
      <c r="F326" s="12">
        <f t="shared" si="19"/>
        <v>644.18594761456643</v>
      </c>
    </row>
    <row r="327" spans="1:6" x14ac:dyDescent="0.2">
      <c r="A327" s="117"/>
      <c r="B327" s="10">
        <v>320</v>
      </c>
      <c r="C327" s="11">
        <f t="shared" si="18"/>
        <v>24232.529816079328</v>
      </c>
      <c r="D327" s="11">
        <f t="shared" si="16"/>
        <v>543.21707338090232</v>
      </c>
      <c r="E327" s="11">
        <f t="shared" si="17"/>
        <v>100.96887423366385</v>
      </c>
      <c r="F327" s="12">
        <f t="shared" si="19"/>
        <v>644.1859476145662</v>
      </c>
    </row>
    <row r="328" spans="1:6" x14ac:dyDescent="0.2">
      <c r="A328" s="117"/>
      <c r="B328" s="10">
        <v>321</v>
      </c>
      <c r="C328" s="11">
        <f t="shared" si="18"/>
        <v>23689.312742698425</v>
      </c>
      <c r="D328" s="11">
        <f t="shared" ref="D328:D367" si="20">PPMT($C$2/12,1,($C$3*12)+1-B328,C328,0)*-1</f>
        <v>545.4804778533229</v>
      </c>
      <c r="E328" s="11">
        <f t="shared" ref="E328:E367" si="21">IPMT($C$2/12,1,($C$3*12)+1-B328,C328,0)*-1</f>
        <v>98.705469761243435</v>
      </c>
      <c r="F328" s="12">
        <f t="shared" si="19"/>
        <v>644.18594761456632</v>
      </c>
    </row>
    <row r="329" spans="1:6" x14ac:dyDescent="0.2">
      <c r="A329" s="117"/>
      <c r="B329" s="10">
        <v>322</v>
      </c>
      <c r="C329" s="11">
        <f t="shared" ref="C329:C367" si="22">C328-D328</f>
        <v>23143.832264845103</v>
      </c>
      <c r="D329" s="11">
        <f t="shared" si="20"/>
        <v>547.75331317771168</v>
      </c>
      <c r="E329" s="11">
        <f t="shared" si="21"/>
        <v>96.432634436854599</v>
      </c>
      <c r="F329" s="12">
        <f t="shared" ref="F329:F367" si="23">SUM(D329:E329)</f>
        <v>644.18594761456632</v>
      </c>
    </row>
    <row r="330" spans="1:6" x14ac:dyDescent="0.2">
      <c r="A330" s="117"/>
      <c r="B330" s="10">
        <v>323</v>
      </c>
      <c r="C330" s="11">
        <f t="shared" si="22"/>
        <v>22596.07895166739</v>
      </c>
      <c r="D330" s="11">
        <f t="shared" si="20"/>
        <v>550.03561864928542</v>
      </c>
      <c r="E330" s="11">
        <f t="shared" si="21"/>
        <v>94.150328965280792</v>
      </c>
      <c r="F330" s="12">
        <f t="shared" si="23"/>
        <v>644.1859476145662</v>
      </c>
    </row>
    <row r="331" spans="1:6" x14ac:dyDescent="0.2">
      <c r="A331" s="118"/>
      <c r="B331" s="13">
        <v>324</v>
      </c>
      <c r="C331" s="14">
        <f t="shared" si="22"/>
        <v>22046.043333018104</v>
      </c>
      <c r="D331" s="14">
        <f t="shared" si="20"/>
        <v>552.32743372699076</v>
      </c>
      <c r="E331" s="14">
        <f t="shared" si="21"/>
        <v>91.858513887575427</v>
      </c>
      <c r="F331" s="15">
        <f t="shared" si="23"/>
        <v>644.1859476145662</v>
      </c>
    </row>
    <row r="332" spans="1:6" ht="12.75" customHeight="1" x14ac:dyDescent="0.2">
      <c r="A332" s="116" t="s">
        <v>103</v>
      </c>
      <c r="B332" s="7">
        <v>325</v>
      </c>
      <c r="C332" s="8">
        <f t="shared" si="22"/>
        <v>21493.715899291114</v>
      </c>
      <c r="D332" s="8">
        <f t="shared" si="20"/>
        <v>554.62879803418662</v>
      </c>
      <c r="E332" s="8">
        <f t="shared" si="21"/>
        <v>89.557149580379644</v>
      </c>
      <c r="F332" s="9">
        <f t="shared" si="23"/>
        <v>644.1859476145662</v>
      </c>
    </row>
    <row r="333" spans="1:6" x14ac:dyDescent="0.2">
      <c r="A333" s="117"/>
      <c r="B333" s="10">
        <v>326</v>
      </c>
      <c r="C333" s="11">
        <f t="shared" si="22"/>
        <v>20939.087101256926</v>
      </c>
      <c r="D333" s="11">
        <f t="shared" si="20"/>
        <v>556.93975135932908</v>
      </c>
      <c r="E333" s="11">
        <f t="shared" si="21"/>
        <v>87.246196255237209</v>
      </c>
      <c r="F333" s="12">
        <f t="shared" si="23"/>
        <v>644.18594761456632</v>
      </c>
    </row>
    <row r="334" spans="1:6" x14ac:dyDescent="0.2">
      <c r="A334" s="117"/>
      <c r="B334" s="10">
        <v>327</v>
      </c>
      <c r="C334" s="11">
        <f t="shared" si="22"/>
        <v>20382.147349897597</v>
      </c>
      <c r="D334" s="11">
        <f t="shared" si="20"/>
        <v>559.26033365665955</v>
      </c>
      <c r="E334" s="11">
        <f t="shared" si="21"/>
        <v>84.925613957906648</v>
      </c>
      <c r="F334" s="12">
        <f t="shared" si="23"/>
        <v>644.1859476145662</v>
      </c>
    </row>
    <row r="335" spans="1:6" x14ac:dyDescent="0.2">
      <c r="A335" s="117"/>
      <c r="B335" s="10">
        <v>328</v>
      </c>
      <c r="C335" s="11">
        <f t="shared" si="22"/>
        <v>19822.887016240937</v>
      </c>
      <c r="D335" s="11">
        <f t="shared" si="20"/>
        <v>561.59058504689574</v>
      </c>
      <c r="E335" s="11">
        <f t="shared" si="21"/>
        <v>82.595362567670563</v>
      </c>
      <c r="F335" s="12">
        <f t="shared" si="23"/>
        <v>644.18594761456632</v>
      </c>
    </row>
    <row r="336" spans="1:6" x14ac:dyDescent="0.2">
      <c r="A336" s="117"/>
      <c r="B336" s="10">
        <v>329</v>
      </c>
      <c r="C336" s="11">
        <f t="shared" si="22"/>
        <v>19261.296431194041</v>
      </c>
      <c r="D336" s="11">
        <f t="shared" si="20"/>
        <v>563.93054581792455</v>
      </c>
      <c r="E336" s="11">
        <f t="shared" si="21"/>
        <v>80.255401796641834</v>
      </c>
      <c r="F336" s="12">
        <f t="shared" si="23"/>
        <v>644.18594761456643</v>
      </c>
    </row>
    <row r="337" spans="1:6" x14ac:dyDescent="0.2">
      <c r="A337" s="117"/>
      <c r="B337" s="10">
        <v>330</v>
      </c>
      <c r="C337" s="11">
        <f t="shared" si="22"/>
        <v>18697.365885376115</v>
      </c>
      <c r="D337" s="11">
        <f t="shared" si="20"/>
        <v>566.28025642549892</v>
      </c>
      <c r="E337" s="11">
        <f t="shared" si="21"/>
        <v>77.905691189067142</v>
      </c>
      <c r="F337" s="12">
        <f t="shared" si="23"/>
        <v>644.18594761456609</v>
      </c>
    </row>
    <row r="338" spans="1:6" x14ac:dyDescent="0.2">
      <c r="A338" s="117"/>
      <c r="B338" s="10">
        <v>331</v>
      </c>
      <c r="C338" s="11">
        <f t="shared" si="22"/>
        <v>18131.085628950616</v>
      </c>
      <c r="D338" s="11">
        <f t="shared" si="20"/>
        <v>568.63975749393853</v>
      </c>
      <c r="E338" s="11">
        <f t="shared" si="21"/>
        <v>75.546190120627557</v>
      </c>
      <c r="F338" s="12">
        <f t="shared" si="23"/>
        <v>644.18594761456609</v>
      </c>
    </row>
    <row r="339" spans="1:6" x14ac:dyDescent="0.2">
      <c r="A339" s="117"/>
      <c r="B339" s="10">
        <v>332</v>
      </c>
      <c r="C339" s="11">
        <f t="shared" si="22"/>
        <v>17562.445871456675</v>
      </c>
      <c r="D339" s="11">
        <f t="shared" si="20"/>
        <v>571.00908981682994</v>
      </c>
      <c r="E339" s="11">
        <f t="shared" si="21"/>
        <v>73.176857797736147</v>
      </c>
      <c r="F339" s="12">
        <f t="shared" si="23"/>
        <v>644.18594761456609</v>
      </c>
    </row>
    <row r="340" spans="1:6" x14ac:dyDescent="0.2">
      <c r="A340" s="117"/>
      <c r="B340" s="10">
        <v>333</v>
      </c>
      <c r="C340" s="11">
        <f t="shared" si="22"/>
        <v>16991.436781639844</v>
      </c>
      <c r="D340" s="11">
        <f t="shared" si="20"/>
        <v>573.38829435773334</v>
      </c>
      <c r="E340" s="11">
        <f t="shared" si="21"/>
        <v>70.797653256832689</v>
      </c>
      <c r="F340" s="12">
        <f t="shared" si="23"/>
        <v>644.18594761456598</v>
      </c>
    </row>
    <row r="341" spans="1:6" x14ac:dyDescent="0.2">
      <c r="A341" s="117"/>
      <c r="B341" s="10">
        <v>334</v>
      </c>
      <c r="C341" s="11">
        <f t="shared" si="22"/>
        <v>16418.048487282111</v>
      </c>
      <c r="D341" s="11">
        <f t="shared" si="20"/>
        <v>575.77741225089062</v>
      </c>
      <c r="E341" s="11">
        <f t="shared" si="21"/>
        <v>68.408535363675455</v>
      </c>
      <c r="F341" s="12">
        <f t="shared" si="23"/>
        <v>644.18594761456609</v>
      </c>
    </row>
    <row r="342" spans="1:6" x14ac:dyDescent="0.2">
      <c r="A342" s="117"/>
      <c r="B342" s="10">
        <v>335</v>
      </c>
      <c r="C342" s="11">
        <f t="shared" si="22"/>
        <v>15842.27107503122</v>
      </c>
      <c r="D342" s="11">
        <f t="shared" si="20"/>
        <v>578.176484801936</v>
      </c>
      <c r="E342" s="11">
        <f t="shared" si="21"/>
        <v>66.009462812630076</v>
      </c>
      <c r="F342" s="12">
        <f t="shared" si="23"/>
        <v>644.18594761456609</v>
      </c>
    </row>
    <row r="343" spans="1:6" x14ac:dyDescent="0.2">
      <c r="A343" s="118"/>
      <c r="B343" s="13">
        <v>336</v>
      </c>
      <c r="C343" s="14">
        <f t="shared" si="22"/>
        <v>15264.094590229284</v>
      </c>
      <c r="D343" s="14">
        <f t="shared" si="20"/>
        <v>580.58555348861069</v>
      </c>
      <c r="E343" s="14">
        <f t="shared" si="21"/>
        <v>63.600394125955347</v>
      </c>
      <c r="F343" s="15">
        <f t="shared" si="23"/>
        <v>644.18594761456598</v>
      </c>
    </row>
    <row r="344" spans="1:6" ht="12.75" customHeight="1" x14ac:dyDescent="0.2">
      <c r="A344" s="116" t="s">
        <v>104</v>
      </c>
      <c r="B344" s="7">
        <v>337</v>
      </c>
      <c r="C344" s="8">
        <f t="shared" si="22"/>
        <v>14683.509036740674</v>
      </c>
      <c r="D344" s="8">
        <f t="shared" si="20"/>
        <v>583.00465996147989</v>
      </c>
      <c r="E344" s="8">
        <f t="shared" si="21"/>
        <v>61.181287653086137</v>
      </c>
      <c r="F344" s="9">
        <f t="shared" si="23"/>
        <v>644.18594761456598</v>
      </c>
    </row>
    <row r="345" spans="1:6" x14ac:dyDescent="0.2">
      <c r="A345" s="117"/>
      <c r="B345" s="10">
        <v>338</v>
      </c>
      <c r="C345" s="11">
        <f t="shared" si="22"/>
        <v>14100.504376779194</v>
      </c>
      <c r="D345" s="11">
        <f t="shared" si="20"/>
        <v>585.4338460446528</v>
      </c>
      <c r="E345" s="11">
        <f t="shared" si="21"/>
        <v>58.752101569913307</v>
      </c>
      <c r="F345" s="12">
        <f t="shared" si="23"/>
        <v>644.18594761456609</v>
      </c>
    </row>
    <row r="346" spans="1:6" x14ac:dyDescent="0.2">
      <c r="A346" s="117"/>
      <c r="B346" s="10">
        <v>339</v>
      </c>
      <c r="C346" s="11">
        <f t="shared" si="22"/>
        <v>13515.070530734542</v>
      </c>
      <c r="D346" s="11">
        <f t="shared" si="20"/>
        <v>587.87315373650551</v>
      </c>
      <c r="E346" s="11">
        <f t="shared" si="21"/>
        <v>56.312793878060596</v>
      </c>
      <c r="F346" s="12">
        <f t="shared" si="23"/>
        <v>644.18594761456609</v>
      </c>
    </row>
    <row r="347" spans="1:6" x14ac:dyDescent="0.2">
      <c r="A347" s="117"/>
      <c r="B347" s="10">
        <v>340</v>
      </c>
      <c r="C347" s="11">
        <f t="shared" si="22"/>
        <v>12927.197376998036</v>
      </c>
      <c r="D347" s="11">
        <f t="shared" si="20"/>
        <v>590.32262521040752</v>
      </c>
      <c r="E347" s="11">
        <f t="shared" si="21"/>
        <v>53.863322404158481</v>
      </c>
      <c r="F347" s="12">
        <f t="shared" si="23"/>
        <v>644.18594761456598</v>
      </c>
    </row>
    <row r="348" spans="1:6" x14ac:dyDescent="0.2">
      <c r="A348" s="117"/>
      <c r="B348" s="10">
        <v>341</v>
      </c>
      <c r="C348" s="11">
        <f t="shared" si="22"/>
        <v>12336.874751787629</v>
      </c>
      <c r="D348" s="11">
        <f t="shared" si="20"/>
        <v>592.78230281545098</v>
      </c>
      <c r="E348" s="11">
        <f t="shared" si="21"/>
        <v>51.403644799115121</v>
      </c>
      <c r="F348" s="12">
        <f t="shared" si="23"/>
        <v>644.18594761456609</v>
      </c>
    </row>
    <row r="349" spans="1:6" x14ac:dyDescent="0.2">
      <c r="A349" s="117"/>
      <c r="B349" s="10">
        <v>342</v>
      </c>
      <c r="C349" s="11">
        <f t="shared" si="22"/>
        <v>11744.092448972178</v>
      </c>
      <c r="D349" s="11">
        <f t="shared" si="20"/>
        <v>595.25222907718194</v>
      </c>
      <c r="E349" s="11">
        <f t="shared" si="21"/>
        <v>48.933718537384074</v>
      </c>
      <c r="F349" s="12">
        <f t="shared" si="23"/>
        <v>644.18594761456598</v>
      </c>
    </row>
    <row r="350" spans="1:6" x14ac:dyDescent="0.2">
      <c r="A350" s="117"/>
      <c r="B350" s="10">
        <v>343</v>
      </c>
      <c r="C350" s="11">
        <f t="shared" si="22"/>
        <v>11148.840219894997</v>
      </c>
      <c r="D350" s="11">
        <f t="shared" si="20"/>
        <v>597.73244669833707</v>
      </c>
      <c r="E350" s="11">
        <f t="shared" si="21"/>
        <v>46.453500916229153</v>
      </c>
      <c r="F350" s="12">
        <f t="shared" si="23"/>
        <v>644.1859476145662</v>
      </c>
    </row>
    <row r="351" spans="1:6" x14ac:dyDescent="0.2">
      <c r="A351" s="117"/>
      <c r="B351" s="10">
        <v>344</v>
      </c>
      <c r="C351" s="11">
        <f t="shared" si="22"/>
        <v>10551.10777319666</v>
      </c>
      <c r="D351" s="11">
        <f t="shared" si="20"/>
        <v>600.22299855957999</v>
      </c>
      <c r="E351" s="11">
        <f t="shared" si="21"/>
        <v>43.962949054986083</v>
      </c>
      <c r="F351" s="12">
        <f t="shared" si="23"/>
        <v>644.18594761456609</v>
      </c>
    </row>
    <row r="352" spans="1:6" x14ac:dyDescent="0.2">
      <c r="A352" s="117"/>
      <c r="B352" s="10">
        <v>345</v>
      </c>
      <c r="C352" s="11">
        <f t="shared" si="22"/>
        <v>9950.8847746370793</v>
      </c>
      <c r="D352" s="11">
        <f t="shared" si="20"/>
        <v>602.72392772024477</v>
      </c>
      <c r="E352" s="11">
        <f t="shared" si="21"/>
        <v>41.462019894321166</v>
      </c>
      <c r="F352" s="12">
        <f t="shared" si="23"/>
        <v>644.18594761456598</v>
      </c>
    </row>
    <row r="353" spans="1:6" x14ac:dyDescent="0.2">
      <c r="A353" s="117"/>
      <c r="B353" s="10">
        <v>346</v>
      </c>
      <c r="C353" s="11">
        <f t="shared" si="22"/>
        <v>9348.160846916835</v>
      </c>
      <c r="D353" s="11">
        <f t="shared" si="20"/>
        <v>605.23527741907924</v>
      </c>
      <c r="E353" s="11">
        <f t="shared" si="21"/>
        <v>38.950670195486815</v>
      </c>
      <c r="F353" s="12">
        <f t="shared" si="23"/>
        <v>644.18594761456609</v>
      </c>
    </row>
    <row r="354" spans="1:6" x14ac:dyDescent="0.2">
      <c r="A354" s="117"/>
      <c r="B354" s="10">
        <v>347</v>
      </c>
      <c r="C354" s="11">
        <f t="shared" si="22"/>
        <v>8742.9255694977564</v>
      </c>
      <c r="D354" s="11">
        <f t="shared" si="20"/>
        <v>607.75709107499222</v>
      </c>
      <c r="E354" s="11">
        <f t="shared" si="21"/>
        <v>36.428856539573985</v>
      </c>
      <c r="F354" s="12">
        <f t="shared" si="23"/>
        <v>644.1859476145662</v>
      </c>
    </row>
    <row r="355" spans="1:6" x14ac:dyDescent="0.2">
      <c r="A355" s="118"/>
      <c r="B355" s="13">
        <v>348</v>
      </c>
      <c r="C355" s="14">
        <f t="shared" si="22"/>
        <v>8135.1684784227646</v>
      </c>
      <c r="D355" s="14">
        <f t="shared" si="20"/>
        <v>610.28941228780457</v>
      </c>
      <c r="E355" s="14">
        <f t="shared" si="21"/>
        <v>33.896535326761516</v>
      </c>
      <c r="F355" s="15">
        <f t="shared" si="23"/>
        <v>644.18594761456609</v>
      </c>
    </row>
    <row r="356" spans="1:6" ht="12.75" customHeight="1" x14ac:dyDescent="0.2">
      <c r="A356" s="116" t="s">
        <v>105</v>
      </c>
      <c r="B356" s="10">
        <v>349</v>
      </c>
      <c r="C356" s="11">
        <f t="shared" si="22"/>
        <v>7524.8790661349603</v>
      </c>
      <c r="D356" s="11">
        <f t="shared" si="20"/>
        <v>612.83228483900382</v>
      </c>
      <c r="E356" s="11">
        <f t="shared" si="21"/>
        <v>31.353662775562334</v>
      </c>
      <c r="F356" s="9">
        <f t="shared" si="23"/>
        <v>644.1859476145662</v>
      </c>
    </row>
    <row r="357" spans="1:6" x14ac:dyDescent="0.2">
      <c r="A357" s="117"/>
      <c r="B357" s="10">
        <v>350</v>
      </c>
      <c r="C357" s="11">
        <f t="shared" si="22"/>
        <v>6912.0467812959569</v>
      </c>
      <c r="D357" s="11">
        <f t="shared" si="20"/>
        <v>615.38575269249975</v>
      </c>
      <c r="E357" s="11">
        <f t="shared" si="21"/>
        <v>28.800194922066485</v>
      </c>
      <c r="F357" s="12">
        <f t="shared" si="23"/>
        <v>644.1859476145662</v>
      </c>
    </row>
    <row r="358" spans="1:6" x14ac:dyDescent="0.2">
      <c r="A358" s="117"/>
      <c r="B358" s="10">
        <v>351</v>
      </c>
      <c r="C358" s="11">
        <f t="shared" si="22"/>
        <v>6296.6610286034575</v>
      </c>
      <c r="D358" s="11">
        <f t="shared" si="20"/>
        <v>617.94985999538517</v>
      </c>
      <c r="E358" s="11">
        <f t="shared" si="21"/>
        <v>26.236087619181074</v>
      </c>
      <c r="F358" s="12">
        <f t="shared" si="23"/>
        <v>644.1859476145662</v>
      </c>
    </row>
    <row r="359" spans="1:6" x14ac:dyDescent="0.2">
      <c r="A359" s="117"/>
      <c r="B359" s="10">
        <v>352</v>
      </c>
      <c r="C359" s="11">
        <f t="shared" si="22"/>
        <v>5678.7111686080725</v>
      </c>
      <c r="D359" s="11">
        <f t="shared" si="20"/>
        <v>620.52465107869921</v>
      </c>
      <c r="E359" s="11">
        <f t="shared" si="21"/>
        <v>23.661296535866967</v>
      </c>
      <c r="F359" s="12">
        <f t="shared" si="23"/>
        <v>644.1859476145662</v>
      </c>
    </row>
    <row r="360" spans="1:6" x14ac:dyDescent="0.2">
      <c r="A360" s="117"/>
      <c r="B360" s="10">
        <v>353</v>
      </c>
      <c r="C360" s="11">
        <f t="shared" si="22"/>
        <v>5058.1865175293733</v>
      </c>
      <c r="D360" s="11">
        <f t="shared" si="20"/>
        <v>623.11017045819392</v>
      </c>
      <c r="E360" s="11">
        <f t="shared" si="21"/>
        <v>21.075777156372389</v>
      </c>
      <c r="F360" s="12">
        <f t="shared" si="23"/>
        <v>644.18594761456632</v>
      </c>
    </row>
    <row r="361" spans="1:6" x14ac:dyDescent="0.2">
      <c r="A361" s="117"/>
      <c r="B361" s="10">
        <v>354</v>
      </c>
      <c r="C361" s="11">
        <f t="shared" si="22"/>
        <v>4435.076347071179</v>
      </c>
      <c r="D361" s="11">
        <f t="shared" si="20"/>
        <v>625.70646283510291</v>
      </c>
      <c r="E361" s="11">
        <f t="shared" si="21"/>
        <v>18.479484779463245</v>
      </c>
      <c r="F361" s="12">
        <f t="shared" si="23"/>
        <v>644.1859476145662</v>
      </c>
    </row>
    <row r="362" spans="1:6" x14ac:dyDescent="0.2">
      <c r="A362" s="117"/>
      <c r="B362" s="10">
        <v>355</v>
      </c>
      <c r="C362" s="11">
        <f t="shared" si="22"/>
        <v>3809.3698842360764</v>
      </c>
      <c r="D362" s="11">
        <f t="shared" si="20"/>
        <v>628.31357309691577</v>
      </c>
      <c r="E362" s="11">
        <f t="shared" si="21"/>
        <v>15.872374517650318</v>
      </c>
      <c r="F362" s="12">
        <f t="shared" si="23"/>
        <v>644.18594761456609</v>
      </c>
    </row>
    <row r="363" spans="1:6" x14ac:dyDescent="0.2">
      <c r="A363" s="117"/>
      <c r="B363" s="10">
        <v>356</v>
      </c>
      <c r="C363" s="11">
        <f t="shared" si="22"/>
        <v>3181.0563111391607</v>
      </c>
      <c r="D363" s="11">
        <f t="shared" si="20"/>
        <v>630.9315463181531</v>
      </c>
      <c r="E363" s="11">
        <f t="shared" si="21"/>
        <v>13.254401296413169</v>
      </c>
      <c r="F363" s="12">
        <f t="shared" si="23"/>
        <v>644.18594761456632</v>
      </c>
    </row>
    <row r="364" spans="1:6" x14ac:dyDescent="0.2">
      <c r="A364" s="117"/>
      <c r="B364" s="10">
        <v>357</v>
      </c>
      <c r="C364" s="11">
        <f t="shared" si="22"/>
        <v>2550.1247648210074</v>
      </c>
      <c r="D364" s="11">
        <f t="shared" si="20"/>
        <v>633.56042776114532</v>
      </c>
      <c r="E364" s="11">
        <f t="shared" si="21"/>
        <v>10.625519853420863</v>
      </c>
      <c r="F364" s="12">
        <f t="shared" si="23"/>
        <v>644.1859476145662</v>
      </c>
    </row>
    <row r="365" spans="1:6" x14ac:dyDescent="0.2">
      <c r="A365" s="117"/>
      <c r="B365" s="10">
        <v>358</v>
      </c>
      <c r="C365" s="11">
        <f t="shared" si="22"/>
        <v>1916.5643370598621</v>
      </c>
      <c r="D365" s="11">
        <f t="shared" si="20"/>
        <v>636.20026287681662</v>
      </c>
      <c r="E365" s="11">
        <f t="shared" si="21"/>
        <v>7.9856847377494251</v>
      </c>
      <c r="F365" s="12">
        <f t="shared" si="23"/>
        <v>644.18594761456609</v>
      </c>
    </row>
    <row r="366" spans="1:6" x14ac:dyDescent="0.2">
      <c r="A366" s="117"/>
      <c r="B366" s="10">
        <v>359</v>
      </c>
      <c r="C366" s="11">
        <f t="shared" si="22"/>
        <v>1280.3640741830454</v>
      </c>
      <c r="D366" s="11">
        <f t="shared" si="20"/>
        <v>638.85109730546969</v>
      </c>
      <c r="E366" s="11">
        <f t="shared" si="21"/>
        <v>5.3348503090960229</v>
      </c>
      <c r="F366" s="12">
        <f t="shared" si="23"/>
        <v>644.18594761456575</v>
      </c>
    </row>
    <row r="367" spans="1:6" x14ac:dyDescent="0.2">
      <c r="A367" s="118"/>
      <c r="B367" s="13">
        <v>360</v>
      </c>
      <c r="C367" s="14">
        <f t="shared" si="22"/>
        <v>641.51297687757574</v>
      </c>
      <c r="D367" s="14">
        <f t="shared" si="20"/>
        <v>641.51297687757585</v>
      </c>
      <c r="E367" s="14">
        <f t="shared" si="21"/>
        <v>2.6729707369898987</v>
      </c>
      <c r="F367" s="15">
        <f t="shared" si="23"/>
        <v>644.18594761456575</v>
      </c>
    </row>
    <row r="368" spans="1:6" x14ac:dyDescent="0.2">
      <c r="C368" s="18"/>
    </row>
  </sheetData>
  <mergeCells count="30">
    <mergeCell ref="A344:A355"/>
    <mergeCell ref="A356:A367"/>
    <mergeCell ref="A296:A307"/>
    <mergeCell ref="A308:A319"/>
    <mergeCell ref="A320:A331"/>
    <mergeCell ref="A332:A343"/>
    <mergeCell ref="A248:A259"/>
    <mergeCell ref="A260:A271"/>
    <mergeCell ref="A272:A283"/>
    <mergeCell ref="A284:A295"/>
    <mergeCell ref="A200:A211"/>
    <mergeCell ref="A212:A223"/>
    <mergeCell ref="A224:A235"/>
    <mergeCell ref="A236:A247"/>
    <mergeCell ref="A152:A163"/>
    <mergeCell ref="A164:A175"/>
    <mergeCell ref="A176:A187"/>
    <mergeCell ref="A188:A199"/>
    <mergeCell ref="A104:A115"/>
    <mergeCell ref="A116:A127"/>
    <mergeCell ref="A128:A139"/>
    <mergeCell ref="A140:A151"/>
    <mergeCell ref="A56:A67"/>
    <mergeCell ref="A68:A79"/>
    <mergeCell ref="A80:A91"/>
    <mergeCell ref="A92:A103"/>
    <mergeCell ref="A8:A19"/>
    <mergeCell ref="A20:A31"/>
    <mergeCell ref="A32:A43"/>
    <mergeCell ref="A44:A55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SUMMARY</vt:lpstr>
      <vt:lpstr>Analysis</vt:lpstr>
      <vt:lpstr>Analysis (2)</vt:lpstr>
      <vt:lpstr>Analysis (3)</vt:lpstr>
      <vt:lpstr>Analysis (4)</vt:lpstr>
      <vt:lpstr>Analysis (5)</vt:lpstr>
      <vt:lpstr>Amort A</vt:lpstr>
      <vt:lpstr>Amort B</vt:lpstr>
      <vt:lpstr>Amort A (2)</vt:lpstr>
      <vt:lpstr>Amort B (2)</vt:lpstr>
      <vt:lpstr>Amort A (3)</vt:lpstr>
      <vt:lpstr>Amort B (3)</vt:lpstr>
      <vt:lpstr>Amort A (4)</vt:lpstr>
      <vt:lpstr>Amort B (4)</vt:lpstr>
      <vt:lpstr>Amort A (5)</vt:lpstr>
      <vt:lpstr>Amort B (5)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P. Rogers</dc:creator>
  <cp:lastModifiedBy>scott</cp:lastModifiedBy>
  <cp:lastPrinted>2015-08-21T18:18:37Z</cp:lastPrinted>
  <dcterms:created xsi:type="dcterms:W3CDTF">2005-10-11T08:37:02Z</dcterms:created>
  <dcterms:modified xsi:type="dcterms:W3CDTF">2015-08-21T18:21:14Z</dcterms:modified>
</cp:coreProperties>
</file>